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560" yWindow="1560" windowWidth="30120" windowHeight="20440" tabRatio="500"/>
  </bookViews>
  <sheets>
    <sheet name="Part galeriste" sheetId="1" r:id="rId1"/>
    <sheet name="Part édition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2" i="2"/>
  <c r="C3"/>
  <c r="K3"/>
  <c r="L3"/>
  <c r="M3"/>
  <c r="K4"/>
  <c r="G3"/>
  <c r="I3"/>
  <c r="G4"/>
  <c r="E3"/>
  <c r="B3"/>
  <c r="D3" i="1"/>
  <c r="G3"/>
  <c r="E3"/>
  <c r="B7"/>
  <c r="C7"/>
  <c r="C3"/>
  <c r="A7"/>
  <c r="D7"/>
  <c r="F7"/>
  <c r="G7"/>
  <c r="E7"/>
  <c r="H7"/>
  <c r="I7"/>
  <c r="H3"/>
  <c r="I3"/>
</calcChain>
</file>

<file path=xl/sharedStrings.xml><?xml version="1.0" encoding="utf-8"?>
<sst xmlns="http://schemas.openxmlformats.org/spreadsheetml/2006/main" count="30" uniqueCount="25">
  <si>
    <t>PRIX DE VENTE DU LIVRE</t>
    <phoneticPr fontId="2" type="noConversion"/>
  </si>
  <si>
    <t>PRIX TTC</t>
    <phoneticPr fontId="2" type="noConversion"/>
  </si>
  <si>
    <t>HT</t>
    <phoneticPr fontId="2" type="noConversion"/>
  </si>
  <si>
    <t>Prel Agessa</t>
    <phoneticPr fontId="2" type="noConversion"/>
  </si>
  <si>
    <t>PRIX AUTEUR HT</t>
    <phoneticPr fontId="2" type="noConversion"/>
  </si>
  <si>
    <t>PART GALERISTE</t>
    <phoneticPr fontId="2" type="noConversion"/>
  </si>
  <si>
    <t>montant de la TVA</t>
    <phoneticPr fontId="2" type="noConversion"/>
  </si>
  <si>
    <t>COMMISSION GALERIE</t>
    <phoneticPr fontId="2" type="noConversion"/>
  </si>
  <si>
    <t>montant de la TVA</t>
    <phoneticPr fontId="2" type="noConversion"/>
  </si>
  <si>
    <t>TVA</t>
    <phoneticPr fontId="2" type="noConversion"/>
  </si>
  <si>
    <t>HT</t>
    <phoneticPr fontId="2" type="noConversion"/>
  </si>
  <si>
    <t>Libraire</t>
    <phoneticPr fontId="2" type="noConversion"/>
  </si>
  <si>
    <t>Distribution</t>
    <phoneticPr fontId="2" type="noConversion"/>
  </si>
  <si>
    <t>Editeur</t>
    <phoneticPr fontId="2" type="noConversion"/>
  </si>
  <si>
    <t>Auteur</t>
    <phoneticPr fontId="2" type="noConversion"/>
  </si>
  <si>
    <t>Diffusion</t>
    <phoneticPr fontId="2" type="noConversion"/>
  </si>
  <si>
    <t>Fabrication</t>
    <phoneticPr fontId="2" type="noConversion"/>
  </si>
  <si>
    <t xml:space="preserve">Sachant que dans l'absolu, la TVA au taux plein devrait être calculée sur la part de la galerie … </t>
    <phoneticPr fontId="2" type="noConversion"/>
  </si>
  <si>
    <t>Calcul de la TVA à 20%</t>
    <phoneticPr fontId="2" type="noConversion"/>
  </si>
  <si>
    <t>Calcul de la TVA à 20%</t>
    <phoneticPr fontId="2" type="noConversion"/>
  </si>
  <si>
    <t>Prix net</t>
    <phoneticPr fontId="2" type="noConversion"/>
  </si>
  <si>
    <t>Prel Agessa</t>
    <phoneticPr fontId="2" type="noConversion"/>
  </si>
  <si>
    <t>Prix net</t>
    <phoneticPr fontId="2" type="noConversion"/>
  </si>
  <si>
    <t>PARTS DE CHACUN EVALUEES AVEC TVA 20% CALCULEE SUR LE PRIX TOTAL DE L'ŒUVRE</t>
    <phoneticPr fontId="2" type="noConversion"/>
  </si>
  <si>
    <t xml:space="preserve">PARTS DE CHACUN EVALUEES AVEC TVA 20% CALCULEE SEULEMENT SUR LA MARGE PRISE PAR LA GALERIE </t>
    <phoneticPr fontId="2" type="noConversion"/>
  </si>
</sst>
</file>

<file path=xl/styles.xml><?xml version="1.0" encoding="utf-8"?>
<styleSheet xmlns="http://schemas.openxmlformats.org/spreadsheetml/2006/main">
  <numFmts count="2">
    <numFmt numFmtId="44" formatCode="_(&quot;€&quot;* #,##0.00_);_(&quot;€&quot;* \(#,##0.00\);_(&quot;€&quot;* &quot;-&quot;??_);_(@_)"/>
    <numFmt numFmtId="164" formatCode="#,##0.00&quot;€&quot;;[Red]#,##0.00&quot;€&quot;"/>
  </numFmts>
  <fonts count="12"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sz val="12"/>
      <name val="Arial"/>
    </font>
    <font>
      <b/>
      <sz val="12"/>
      <color indexed="9"/>
      <name val="Arial"/>
    </font>
    <font>
      <b/>
      <sz val="14"/>
      <color indexed="9"/>
      <name val="Arial"/>
    </font>
    <font>
      <b/>
      <sz val="14"/>
      <name val="Arial"/>
    </font>
    <font>
      <b/>
      <sz val="16"/>
      <color indexed="9"/>
      <name val="Arial"/>
    </font>
    <font>
      <b/>
      <sz val="16"/>
      <name val="Arial"/>
    </font>
    <font>
      <b/>
      <sz val="10"/>
      <color indexed="55"/>
      <name val="Arial"/>
    </font>
    <font>
      <b/>
      <sz val="12"/>
      <color indexed="55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2" fontId="3" fillId="0" borderId="0" xfId="0" applyNumberFormat="1" applyFont="1" applyAlignment="1">
      <alignment horizontal="center" vertical="center"/>
    </xf>
    <xf numFmtId="0" fontId="4" fillId="0" borderId="0" xfId="0" applyFont="1"/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4" fillId="0" borderId="0" xfId="0" applyNumberFormat="1" applyFont="1"/>
    <xf numFmtId="0" fontId="1" fillId="4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6" fillId="7" borderId="13" xfId="0" applyNumberFormat="1" applyFont="1" applyFill="1" applyBorder="1" applyAlignment="1">
      <alignment horizontal="center" vertical="center"/>
    </xf>
    <xf numFmtId="164" fontId="7" fillId="8" borderId="14" xfId="0" applyNumberFormat="1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10" fontId="8" fillId="6" borderId="1" xfId="0" applyNumberFormat="1" applyFont="1" applyFill="1" applyBorder="1" applyAlignment="1">
      <alignment horizontal="center" vertical="center" wrapText="1"/>
    </xf>
    <xf numFmtId="10" fontId="8" fillId="6" borderId="2" xfId="0" applyNumberFormat="1" applyFont="1" applyFill="1" applyBorder="1" applyAlignment="1">
      <alignment horizontal="center" vertical="center" wrapText="1"/>
    </xf>
    <xf numFmtId="10" fontId="8" fillId="6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/>
    </xf>
    <xf numFmtId="0" fontId="0" fillId="0" borderId="0" xfId="0" applyFill="1"/>
    <xf numFmtId="10" fontId="8" fillId="0" borderId="15" xfId="0" applyNumberFormat="1" applyFont="1" applyFill="1" applyBorder="1" applyAlignment="1">
      <alignment horizontal="center" vertical="center" wrapText="1"/>
    </xf>
    <xf numFmtId="164" fontId="7" fillId="3" borderId="15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64" fontId="7" fillId="8" borderId="5" xfId="0" applyNumberFormat="1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 vertical="center"/>
    </xf>
    <xf numFmtId="10" fontId="3" fillId="0" borderId="22" xfId="0" applyNumberFormat="1" applyFont="1" applyBorder="1" applyAlignment="1">
      <alignment horizontal="center" vertical="center"/>
    </xf>
    <xf numFmtId="164" fontId="3" fillId="3" borderId="20" xfId="0" applyNumberFormat="1" applyFont="1" applyFill="1" applyBorder="1" applyAlignment="1">
      <alignment horizontal="center" vertical="center"/>
    </xf>
    <xf numFmtId="44" fontId="11" fillId="9" borderId="24" xfId="0" applyNumberFormat="1" applyFont="1" applyFill="1" applyBorder="1" applyAlignment="1">
      <alignment horizontal="center" vertical="center"/>
    </xf>
    <xf numFmtId="164" fontId="5" fillId="5" borderId="19" xfId="0" applyNumberFormat="1" applyFont="1" applyFill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0" fontId="5" fillId="5" borderId="23" xfId="0" applyNumberFormat="1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L20"/>
  <sheetViews>
    <sheetView showGridLines="0" tabSelected="1" view="pageLayout" workbookViewId="0">
      <selection activeCell="A5" sqref="A5:I5"/>
    </sheetView>
  </sheetViews>
  <sheetFormatPr baseColWidth="10" defaultRowHeight="12"/>
  <cols>
    <col min="1" max="1" width="14.6640625" customWidth="1"/>
    <col min="2" max="2" width="11.83203125" customWidth="1"/>
    <col min="4" max="4" width="15.83203125" customWidth="1"/>
    <col min="5" max="5" width="13.6640625" customWidth="1"/>
    <col min="6" max="6" width="15.5" customWidth="1"/>
    <col min="7" max="7" width="13.83203125" customWidth="1"/>
    <col min="8" max="8" width="12.33203125" customWidth="1"/>
    <col min="9" max="9" width="12.1640625" customWidth="1"/>
    <col min="11" max="11" width="28.83203125" customWidth="1"/>
    <col min="12" max="12" width="32.83203125" customWidth="1"/>
  </cols>
  <sheetData>
    <row r="1" spans="1:12" s="4" customFormat="1" ht="30" customHeight="1">
      <c r="A1" s="55" t="s">
        <v>23</v>
      </c>
      <c r="B1" s="56"/>
      <c r="C1" s="56"/>
      <c r="D1" s="56"/>
      <c r="E1" s="56"/>
      <c r="F1" s="56"/>
      <c r="G1" s="56"/>
      <c r="H1" s="56"/>
      <c r="I1" s="57"/>
    </row>
    <row r="2" spans="1:12" s="12" customFormat="1" ht="61" customHeight="1" thickBot="1">
      <c r="A2" s="41" t="s">
        <v>1</v>
      </c>
      <c r="B2" s="7" t="s">
        <v>18</v>
      </c>
      <c r="C2" s="6" t="s">
        <v>6</v>
      </c>
      <c r="D2" s="8" t="s">
        <v>2</v>
      </c>
      <c r="E2" s="9" t="s">
        <v>5</v>
      </c>
      <c r="F2" s="10" t="s">
        <v>7</v>
      </c>
      <c r="G2" s="11" t="s">
        <v>4</v>
      </c>
      <c r="H2" s="42" t="s">
        <v>3</v>
      </c>
      <c r="I2" s="42" t="s">
        <v>20</v>
      </c>
    </row>
    <row r="3" spans="1:12" s="2" customFormat="1" ht="62" customHeight="1">
      <c r="A3" s="51">
        <v>860</v>
      </c>
      <c r="B3" s="52">
        <v>1.2</v>
      </c>
      <c r="C3" s="45">
        <f>D3*(B3-1)</f>
        <v>143.33333333333331</v>
      </c>
      <c r="D3" s="46">
        <f>A3/B3</f>
        <v>716.66666666666674</v>
      </c>
      <c r="E3" s="53">
        <f>D3-G3</f>
        <v>358.33333333333337</v>
      </c>
      <c r="F3" s="54">
        <v>0.5</v>
      </c>
      <c r="G3" s="49">
        <f>D3*(1-F3)</f>
        <v>358.33333333333337</v>
      </c>
      <c r="H3" s="50">
        <f>G3*0.094</f>
        <v>33.683333333333337</v>
      </c>
      <c r="I3" s="50">
        <f>G3-H3</f>
        <v>324.65000000000003</v>
      </c>
      <c r="L3" s="5"/>
    </row>
    <row r="4" spans="1:12" ht="40" customHeight="1">
      <c r="A4" s="39" t="s">
        <v>17</v>
      </c>
      <c r="B4" s="40"/>
      <c r="C4" s="40"/>
      <c r="D4" s="40"/>
      <c r="E4" s="40"/>
      <c r="F4" s="40"/>
      <c r="G4" s="40"/>
      <c r="H4" s="40"/>
      <c r="I4" s="40"/>
    </row>
    <row r="5" spans="1:12" ht="29" customHeight="1">
      <c r="A5" s="55" t="s">
        <v>24</v>
      </c>
      <c r="B5" s="56"/>
      <c r="C5" s="56"/>
      <c r="D5" s="56"/>
      <c r="E5" s="56"/>
      <c r="F5" s="56"/>
      <c r="G5" s="56"/>
      <c r="H5" s="56"/>
      <c r="I5" s="57"/>
    </row>
    <row r="6" spans="1:12" s="14" customFormat="1" ht="55" customHeight="1" thickBot="1">
      <c r="A6" s="7" t="s">
        <v>1</v>
      </c>
      <c r="B6" s="7" t="s">
        <v>19</v>
      </c>
      <c r="C6" s="6" t="s">
        <v>8</v>
      </c>
      <c r="D6" s="8" t="s">
        <v>2</v>
      </c>
      <c r="E6" s="9" t="s">
        <v>5</v>
      </c>
      <c r="F6" s="13" t="s">
        <v>7</v>
      </c>
      <c r="G6" s="11" t="s">
        <v>4</v>
      </c>
      <c r="H6" s="42" t="s">
        <v>21</v>
      </c>
      <c r="I6" s="42" t="s">
        <v>22</v>
      </c>
    </row>
    <row r="7" spans="1:12" ht="60" customHeight="1">
      <c r="A7" s="43">
        <f>A3</f>
        <v>860</v>
      </c>
      <c r="B7" s="44">
        <f>1.2</f>
        <v>1.2</v>
      </c>
      <c r="C7" s="45">
        <f>(E3)*(B7-1)</f>
        <v>71.666666666666657</v>
      </c>
      <c r="D7" s="46">
        <f>A7-C7</f>
        <v>788.33333333333337</v>
      </c>
      <c r="E7" s="47">
        <f>D7-G7</f>
        <v>394.16666666666669</v>
      </c>
      <c r="F7" s="48">
        <f>F3</f>
        <v>0.5</v>
      </c>
      <c r="G7" s="49">
        <f>D7*(1-F7)</f>
        <v>394.16666666666669</v>
      </c>
      <c r="H7" s="50">
        <f>G7*0.094</f>
        <v>37.051666666666669</v>
      </c>
      <c r="I7" s="50">
        <f>G7-H7</f>
        <v>357.11500000000001</v>
      </c>
    </row>
    <row r="8" spans="1:12" ht="29" customHeight="1">
      <c r="A8" s="3"/>
      <c r="B8" s="1"/>
      <c r="C8" s="1"/>
      <c r="D8" s="3"/>
      <c r="E8" s="3"/>
      <c r="F8" s="1"/>
      <c r="G8" s="3"/>
      <c r="H8" s="3"/>
      <c r="I8" s="3"/>
    </row>
    <row r="9" spans="1:12" ht="29" customHeight="1">
      <c r="A9" s="3"/>
      <c r="B9" s="1"/>
      <c r="C9" s="1"/>
      <c r="D9" s="3"/>
      <c r="E9" s="3"/>
      <c r="F9" s="1"/>
      <c r="G9" s="3"/>
      <c r="H9" s="3"/>
      <c r="I9" s="3"/>
    </row>
    <row r="10" spans="1:12" ht="29" customHeight="1">
      <c r="A10" s="3"/>
      <c r="B10" s="1"/>
      <c r="C10" s="1"/>
      <c r="D10" s="3"/>
      <c r="E10" s="3"/>
      <c r="F10" s="1"/>
      <c r="G10" s="3"/>
      <c r="H10" s="3"/>
      <c r="I10" s="3"/>
    </row>
    <row r="11" spans="1:12" ht="29" customHeight="1">
      <c r="A11" s="3"/>
      <c r="B11" s="1"/>
      <c r="C11" s="1"/>
      <c r="D11" s="3"/>
      <c r="E11" s="3"/>
      <c r="F11" s="1"/>
      <c r="G11" s="3"/>
      <c r="H11" s="3"/>
      <c r="I11" s="3"/>
    </row>
    <row r="12" spans="1:12" ht="29" customHeight="1">
      <c r="A12" s="3"/>
      <c r="B12" s="1"/>
      <c r="C12" s="1"/>
      <c r="D12" s="3"/>
      <c r="E12" s="3"/>
      <c r="F12" s="1"/>
      <c r="G12" s="3"/>
      <c r="H12" s="3"/>
      <c r="I12" s="3"/>
    </row>
    <row r="13" spans="1:12" ht="29" customHeight="1">
      <c r="A13" s="3"/>
      <c r="B13" s="1"/>
      <c r="C13" s="1"/>
      <c r="D13" s="3"/>
      <c r="E13" s="3"/>
      <c r="F13" s="1"/>
      <c r="G13" s="3"/>
      <c r="H13" s="3"/>
      <c r="I13" s="3"/>
    </row>
    <row r="14" spans="1:12" ht="29" customHeight="1">
      <c r="A14" s="3"/>
      <c r="B14" s="1"/>
      <c r="C14" s="1"/>
      <c r="D14" s="3"/>
      <c r="E14" s="3"/>
      <c r="F14" s="1"/>
      <c r="G14" s="3"/>
      <c r="H14" s="3"/>
      <c r="I14" s="3"/>
    </row>
    <row r="15" spans="1:12" ht="18"/>
    <row r="16" spans="1:12" ht="18"/>
    <row r="17" ht="18"/>
    <row r="18" ht="18"/>
    <row r="19" ht="18"/>
    <row r="20" ht="18"/>
  </sheetData>
  <sheetCalcPr fullCalcOnLoad="1"/>
  <mergeCells count="3">
    <mergeCell ref="A1:I1"/>
    <mergeCell ref="A5:I5"/>
    <mergeCell ref="A4:I4"/>
  </mergeCells>
  <phoneticPr fontId="2" type="noConversion"/>
  <pageMargins left="0.77777777777777779" right="0.75000000000000011" top="1.8888888888888888" bottom="1" header="0.5" footer="0.5"/>
  <pageSetup paperSize="10"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M4"/>
  <sheetViews>
    <sheetView showGridLines="0" view="pageLayout" workbookViewId="0">
      <selection activeCell="E3" sqref="E3"/>
    </sheetView>
  </sheetViews>
  <sheetFormatPr baseColWidth="10" defaultRowHeight="12"/>
  <cols>
    <col min="1" max="1" width="14.1640625" customWidth="1"/>
    <col min="2" max="2" width="13.33203125" customWidth="1"/>
    <col min="3" max="3" width="14.33203125" customWidth="1"/>
    <col min="4" max="4" width="2.83203125" style="29" customWidth="1"/>
    <col min="5" max="5" width="15" customWidth="1"/>
    <col min="6" max="6" width="2.83203125" style="29" customWidth="1"/>
    <col min="7" max="7" width="14.83203125" style="29" customWidth="1"/>
    <col min="8" max="8" width="2.83203125" style="29" customWidth="1"/>
    <col min="9" max="9" width="16.6640625" customWidth="1"/>
    <col min="10" max="10" width="2.83203125" style="29" customWidth="1"/>
    <col min="11" max="11" width="15" customWidth="1"/>
    <col min="12" max="12" width="16" customWidth="1"/>
    <col min="13" max="13" width="13.1640625" customWidth="1"/>
  </cols>
  <sheetData>
    <row r="1" spans="1:13" s="15" customFormat="1" ht="64" customHeight="1">
      <c r="A1" s="32" t="s">
        <v>0</v>
      </c>
      <c r="B1" s="25" t="s">
        <v>9</v>
      </c>
      <c r="C1" s="25" t="s">
        <v>10</v>
      </c>
      <c r="D1" s="26"/>
      <c r="E1" s="25" t="s">
        <v>11</v>
      </c>
      <c r="F1" s="26"/>
      <c r="G1" s="25" t="s">
        <v>15</v>
      </c>
      <c r="H1" s="26"/>
      <c r="I1" s="25" t="s">
        <v>12</v>
      </c>
      <c r="J1" s="26"/>
      <c r="K1" s="25" t="s">
        <v>13</v>
      </c>
      <c r="L1" s="25" t="s">
        <v>16</v>
      </c>
      <c r="M1" s="25" t="s">
        <v>14</v>
      </c>
    </row>
    <row r="2" spans="1:13" s="16" customFormat="1" ht="64" customHeight="1">
      <c r="A2" s="22"/>
      <c r="B2" s="23">
        <v>5.5E-2</v>
      </c>
      <c r="C2" s="23"/>
      <c r="D2" s="27"/>
      <c r="E2" s="23">
        <v>0.35</v>
      </c>
      <c r="F2" s="27"/>
      <c r="G2" s="23">
        <v>0.08</v>
      </c>
      <c r="H2" s="27"/>
      <c r="I2" s="23">
        <v>0.12</v>
      </c>
      <c r="J2" s="27"/>
      <c r="K2" s="23">
        <f>1-(E2+G2+I2+L2+M2)</f>
        <v>0.20999999999999996</v>
      </c>
      <c r="L2" s="23">
        <v>0.16</v>
      </c>
      <c r="M2" s="24">
        <v>0.08</v>
      </c>
    </row>
    <row r="3" spans="1:13" s="17" customFormat="1" ht="65" customHeight="1">
      <c r="A3" s="18">
        <v>26</v>
      </c>
      <c r="B3" s="21">
        <f>C3*B2</f>
        <v>1.3554502369668247</v>
      </c>
      <c r="C3" s="21">
        <f>A3/(1+B2)</f>
        <v>24.644549763033176</v>
      </c>
      <c r="D3" s="28"/>
      <c r="E3" s="20">
        <f>$C$3*E2</f>
        <v>8.6255924170616112</v>
      </c>
      <c r="F3" s="27"/>
      <c r="G3" s="31">
        <f t="shared" ref="G3:M3" si="0">$C$3*G2</f>
        <v>1.9715639810426542</v>
      </c>
      <c r="H3" s="30"/>
      <c r="I3" s="31">
        <f t="shared" si="0"/>
        <v>2.9573459715639809</v>
      </c>
      <c r="J3" s="27"/>
      <c r="K3" s="19">
        <f t="shared" si="0"/>
        <v>5.1753554502369656</v>
      </c>
      <c r="L3" s="19">
        <f t="shared" si="0"/>
        <v>3.9431279620853084</v>
      </c>
      <c r="M3" s="19">
        <f t="shared" si="0"/>
        <v>1.9715639810426542</v>
      </c>
    </row>
    <row r="4" spans="1:13" ht="51" customHeight="1">
      <c r="G4" s="33">
        <f>G3+I3</f>
        <v>4.9289099526066353</v>
      </c>
      <c r="H4" s="34"/>
      <c r="I4" s="35"/>
      <c r="K4" s="36">
        <f>K3+L3+M3</f>
        <v>11.090047393364928</v>
      </c>
      <c r="L4" s="37"/>
      <c r="M4" s="38"/>
    </row>
  </sheetData>
  <sheetCalcPr fullCalcOnLoad="1"/>
  <mergeCells count="2">
    <mergeCell ref="G4:I4"/>
    <mergeCell ref="K4:M4"/>
  </mergeCells>
  <phoneticPr fontId="2" type="noConversion"/>
  <pageMargins left="0.9" right="0.75000000000000011" top="2.6859722222222224" bottom="1" header="0.5" footer="0.5"/>
  <pageSetup paperSize="10" scale="83"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Part galeriste</vt:lpstr>
      <vt:lpstr>Part édition</vt:lpstr>
    </vt:vector>
  </TitlesOfParts>
  <Company>_x000e_Eric Delamarre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Delamarre GPLA</dc:creator>
  <cp:lastModifiedBy>Eric Delamarre</cp:lastModifiedBy>
  <dcterms:created xsi:type="dcterms:W3CDTF">2016-03-04T13:15:51Z</dcterms:created>
  <dcterms:modified xsi:type="dcterms:W3CDTF">2020-12-02T15:04:27Z</dcterms:modified>
</cp:coreProperties>
</file>