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210" yWindow="195" windowWidth="20115" windowHeight="7935"/>
  </bookViews>
  <sheets>
    <sheet name="Feuil1" sheetId="39" r:id="rId1"/>
  </sheets>
  <definedNames>
    <definedName name="Choix1">#REF!</definedName>
    <definedName name="Codes">#REF!</definedName>
    <definedName name="solver_adj" localSheetId="0" hidden="1">Feuil1!$B$3,Feuil1!$B$5,Feuil1!$B$6,Feuil1!$B$13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Feuil1!$B$13</definedName>
    <definedName name="solver_lhs2" localSheetId="0" hidden="1">Feuil1!$B$3</definedName>
    <definedName name="solver_lhs3" localSheetId="0" hidden="1">Feuil1!$B$5</definedName>
    <definedName name="solver_lhs4" localSheetId="0" hidden="1">Feuil1!$B$6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Feuil1!$B$14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hs1" localSheetId="0" hidden="1">200</definedName>
    <definedName name="solver_rhs2" localSheetId="0" hidden="1">15000</definedName>
    <definedName name="solver_rhs3" localSheetId="0" hidden="1">1500</definedName>
    <definedName name="solver_rhs4" localSheetId="0" hidden="1">5500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er" localSheetId="0" hidden="1">3</definedName>
    <definedName name="Table">#REF!</definedName>
    <definedName name="TableCompl">#REF!,#REF!,#REF!</definedName>
    <definedName name="VectFin">#REF!</definedName>
    <definedName name="VectHoriz">#REF!</definedName>
    <definedName name="VectVertic">#REF!</definedName>
  </definedNames>
  <calcPr calcId="144525"/>
</workbook>
</file>

<file path=xl/calcChain.xml><?xml version="1.0" encoding="utf-8"?>
<calcChain xmlns="http://schemas.openxmlformats.org/spreadsheetml/2006/main">
  <c r="B4" i="39" l="1"/>
  <c r="B7" i="39" s="1"/>
  <c r="B8" i="39" s="1"/>
  <c r="B11" i="39" l="1"/>
  <c r="B10" i="39"/>
  <c r="B12" i="39" l="1"/>
  <c r="B14" i="39" s="1"/>
  <c r="H3" i="39" s="1"/>
</calcChain>
</file>

<file path=xl/sharedStrings.xml><?xml version="1.0" encoding="utf-8"?>
<sst xmlns="http://schemas.openxmlformats.org/spreadsheetml/2006/main" count="18" uniqueCount="17">
  <si>
    <t>Table</t>
  </si>
  <si>
    <t>Calcul</t>
  </si>
  <si>
    <t>Revenu imposable</t>
  </si>
  <si>
    <t>RI après 10%</t>
  </si>
  <si>
    <t>Autres revenus</t>
  </si>
  <si>
    <t>Charges déductibles</t>
  </si>
  <si>
    <t>Quotient QF</t>
  </si>
  <si>
    <t>Revenu net imposable</t>
  </si>
  <si>
    <t>Nb parts</t>
  </si>
  <si>
    <t>Impôt</t>
  </si>
  <si>
    <t>Réductions d'impôts</t>
  </si>
  <si>
    <t>Imposition à recouvrer</t>
  </si>
  <si>
    <t>Pourcentage d'imposition</t>
  </si>
  <si>
    <t>% imposition</t>
  </si>
  <si>
    <t>Recalage % fourchettes inférieures</t>
  </si>
  <si>
    <t>Recalage % fourch. inf.</t>
  </si>
  <si>
    <t>Simulation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</si>
</sst>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&quot;Impôt&quot;"/>
    <numFmt numFmtId="166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b/>
      <sz val="16"/>
      <color rgb="FF7030A0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b/>
      <i/>
      <sz val="10"/>
      <color theme="7" tint="-0.49998474074526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4" fillId="4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4" fontId="3" fillId="4" borderId="0" xfId="0" applyNumberFormat="1" applyFont="1" applyFill="1" applyAlignment="1">
      <alignment horizontal="right" vertical="center" indent="1"/>
    </xf>
    <xf numFmtId="4" fontId="3" fillId="3" borderId="0" xfId="0" applyNumberFormat="1" applyFont="1" applyFill="1" applyAlignment="1">
      <alignment horizontal="right" vertical="center" inden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3" fontId="7" fillId="7" borderId="0" xfId="0" applyNumberFormat="1" applyFont="1" applyFill="1" applyAlignment="1">
      <alignment horizontal="right" vertical="center" indent="1"/>
    </xf>
    <xf numFmtId="164" fontId="7" fillId="7" borderId="2" xfId="0" applyNumberFormat="1" applyFont="1" applyFill="1" applyBorder="1" applyAlignment="1">
      <alignment horizontal="right" vertical="center" indent="1"/>
    </xf>
    <xf numFmtId="4" fontId="7" fillId="7" borderId="0" xfId="0" applyNumberFormat="1" applyFont="1" applyFill="1" applyAlignment="1">
      <alignment horizontal="right" vertical="center" indent="1"/>
    </xf>
    <xf numFmtId="164" fontId="3" fillId="3" borderId="0" xfId="0" applyNumberFormat="1" applyFont="1" applyFill="1" applyAlignment="1">
      <alignment horizontal="right" vertical="center" indent="1"/>
    </xf>
    <xf numFmtId="0" fontId="8" fillId="5" borderId="0" xfId="0" applyFont="1" applyFill="1" applyAlignment="1">
      <alignment horizontal="right" vertical="center"/>
    </xf>
    <xf numFmtId="4" fontId="9" fillId="5" borderId="0" xfId="0" applyNumberFormat="1" applyFont="1" applyFill="1" applyAlignment="1">
      <alignment horizontal="right" vertical="center" indent="1"/>
    </xf>
    <xf numFmtId="3" fontId="9" fillId="5" borderId="0" xfId="0" applyNumberFormat="1" applyFont="1" applyFill="1" applyAlignment="1">
      <alignment horizontal="right" vertical="center" indent="1"/>
    </xf>
    <xf numFmtId="0" fontId="10" fillId="0" borderId="0" xfId="0" applyFont="1" applyAlignment="1">
      <alignment horizontal="left" vertical="center"/>
    </xf>
    <xf numFmtId="165" fontId="1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3" fontId="3" fillId="2" borderId="0" xfId="0" applyNumberFormat="1" applyFont="1" applyFill="1" applyAlignment="1">
      <alignment horizontal="right" vertical="center" indent="1"/>
    </xf>
    <xf numFmtId="166" fontId="3" fillId="2" borderId="0" xfId="0" applyNumberFormat="1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O20"/>
  <sheetViews>
    <sheetView showGridLines="0" tabSelected="1" zoomScaleNormal="100" workbookViewId="0"/>
  </sheetViews>
  <sheetFormatPr baseColWidth="10" defaultRowHeight="15" x14ac:dyDescent="0.25"/>
  <cols>
    <col min="1" max="1" width="22.7109375" customWidth="1"/>
    <col min="2" max="2" width="15.140625" customWidth="1"/>
    <col min="3" max="3" width="1" customWidth="1"/>
    <col min="4" max="6" width="12.7109375" customWidth="1"/>
    <col min="7" max="7" width="1" customWidth="1"/>
    <col min="8" max="15" width="8.7109375" customWidth="1"/>
  </cols>
  <sheetData>
    <row r="1" spans="1:15" ht="21" x14ac:dyDescent="0.25">
      <c r="A1" s="7" t="s">
        <v>1</v>
      </c>
      <c r="B1" s="1"/>
      <c r="C1" s="1"/>
      <c r="D1" s="6" t="s">
        <v>0</v>
      </c>
      <c r="E1" s="1"/>
      <c r="F1" s="1"/>
      <c r="H1" s="15" t="s">
        <v>16</v>
      </c>
    </row>
    <row r="2" spans="1:15" ht="4.5" customHeight="1" x14ac:dyDescent="0.25">
      <c r="A2" s="1"/>
      <c r="B2" s="1"/>
      <c r="C2" s="1"/>
      <c r="D2" s="1"/>
      <c r="E2" s="1"/>
      <c r="F2" s="1"/>
    </row>
    <row r="3" spans="1:15" x14ac:dyDescent="0.25">
      <c r="A3" s="12" t="s">
        <v>2</v>
      </c>
      <c r="B3" s="13">
        <v>33624.285714285703</v>
      </c>
      <c r="C3" s="1"/>
      <c r="D3" s="20" t="s">
        <v>6</v>
      </c>
      <c r="E3" s="21" t="s">
        <v>13</v>
      </c>
      <c r="F3" s="20" t="s">
        <v>14</v>
      </c>
      <c r="H3" s="16">
        <f>B14</f>
        <v>899.99999999999909</v>
      </c>
      <c r="I3" s="19">
        <v>1</v>
      </c>
      <c r="J3" s="19">
        <v>1.5</v>
      </c>
      <c r="K3" s="19">
        <v>2</v>
      </c>
      <c r="L3" s="19">
        <v>2.5</v>
      </c>
      <c r="M3" s="19">
        <v>3</v>
      </c>
      <c r="N3" s="19">
        <v>3.5</v>
      </c>
      <c r="O3" s="19">
        <v>4</v>
      </c>
    </row>
    <row r="4" spans="1:15" x14ac:dyDescent="0.25">
      <c r="A4" s="2" t="s">
        <v>3</v>
      </c>
      <c r="B4" s="4">
        <f>B3*0.9</f>
        <v>30261.857142857134</v>
      </c>
      <c r="C4" s="1"/>
      <c r="D4" s="20"/>
      <c r="E4" s="21"/>
      <c r="F4" s="20"/>
      <c r="H4" s="18">
        <v>10000</v>
      </c>
      <c r="I4" s="17"/>
      <c r="J4" s="17"/>
      <c r="K4" s="17"/>
      <c r="L4" s="17"/>
      <c r="M4" s="17"/>
      <c r="N4" s="17"/>
      <c r="O4" s="17"/>
    </row>
    <row r="5" spans="1:15" x14ac:dyDescent="0.25">
      <c r="A5" s="12" t="s">
        <v>4</v>
      </c>
      <c r="B5" s="13">
        <v>1500</v>
      </c>
      <c r="C5" s="1"/>
      <c r="D5" s="20"/>
      <c r="E5" s="21"/>
      <c r="F5" s="20"/>
      <c r="H5" s="18">
        <v>15000</v>
      </c>
      <c r="I5" s="17"/>
      <c r="J5" s="17"/>
      <c r="K5" s="17"/>
      <c r="L5" s="17"/>
      <c r="M5" s="17"/>
      <c r="N5" s="17"/>
      <c r="O5" s="17"/>
    </row>
    <row r="6" spans="1:15" x14ac:dyDescent="0.25">
      <c r="A6" s="12" t="s">
        <v>5</v>
      </c>
      <c r="B6" s="13">
        <v>5500</v>
      </c>
      <c r="C6" s="1"/>
      <c r="D6" s="8">
        <v>0</v>
      </c>
      <c r="E6" s="9">
        <v>0</v>
      </c>
      <c r="F6" s="10">
        <v>0</v>
      </c>
      <c r="H6" s="18">
        <v>20000</v>
      </c>
      <c r="I6" s="17"/>
      <c r="J6" s="17"/>
      <c r="K6" s="17"/>
      <c r="L6" s="17"/>
      <c r="M6" s="17"/>
      <c r="N6" s="17"/>
      <c r="O6" s="17"/>
    </row>
    <row r="7" spans="1:15" x14ac:dyDescent="0.25">
      <c r="A7" s="2" t="s">
        <v>7</v>
      </c>
      <c r="B7" s="4">
        <f>IF(B4+B5-B6&lt;0,0,B4+B5-B6)</f>
        <v>26261.857142857134</v>
      </c>
      <c r="C7" s="1"/>
      <c r="D7" s="8">
        <v>5876</v>
      </c>
      <c r="E7" s="9">
        <v>5.5E-2</v>
      </c>
      <c r="F7" s="10">
        <v>323.13</v>
      </c>
      <c r="H7" s="18">
        <v>25000</v>
      </c>
      <c r="I7" s="17"/>
      <c r="J7" s="17"/>
      <c r="K7" s="17"/>
      <c r="L7" s="17"/>
      <c r="M7" s="17"/>
      <c r="N7" s="17"/>
      <c r="O7" s="17"/>
    </row>
    <row r="8" spans="1:15" x14ac:dyDescent="0.25">
      <c r="A8" s="2" t="s">
        <v>6</v>
      </c>
      <c r="B8" s="4">
        <f>B7/B9</f>
        <v>13130.928571428567</v>
      </c>
      <c r="C8" s="1"/>
      <c r="D8" s="8">
        <v>11721</v>
      </c>
      <c r="E8" s="9">
        <v>0.14000000000000001</v>
      </c>
      <c r="F8" s="10">
        <v>1319.33</v>
      </c>
      <c r="H8" s="18">
        <v>30000</v>
      </c>
      <c r="I8" s="17"/>
      <c r="J8" s="17"/>
      <c r="K8" s="17"/>
      <c r="L8" s="17"/>
      <c r="M8" s="17"/>
      <c r="N8" s="17"/>
      <c r="O8" s="17"/>
    </row>
    <row r="9" spans="1:15" x14ac:dyDescent="0.25">
      <c r="A9" s="12" t="s">
        <v>8</v>
      </c>
      <c r="B9" s="14">
        <v>2</v>
      </c>
      <c r="C9" s="1"/>
      <c r="D9" s="8">
        <v>26031</v>
      </c>
      <c r="E9" s="9">
        <v>0.3</v>
      </c>
      <c r="F9" s="10">
        <v>5484.13</v>
      </c>
      <c r="H9" s="18">
        <v>35000</v>
      </c>
      <c r="I9" s="17"/>
      <c r="J9" s="17"/>
      <c r="K9" s="17"/>
      <c r="L9" s="17"/>
      <c r="M9" s="17"/>
      <c r="N9" s="17"/>
      <c r="O9" s="17"/>
    </row>
    <row r="10" spans="1:15" x14ac:dyDescent="0.25">
      <c r="A10" s="3" t="s">
        <v>12</v>
      </c>
      <c r="B10" s="11">
        <f>VLOOKUP(B8,D6:F10,2)</f>
        <v>0.14000000000000001</v>
      </c>
      <c r="C10" s="1"/>
      <c r="D10" s="8">
        <v>69784</v>
      </c>
      <c r="E10" s="9">
        <v>0.4</v>
      </c>
      <c r="F10" s="10">
        <v>12462.43</v>
      </c>
      <c r="H10" s="18">
        <v>40000</v>
      </c>
      <c r="I10" s="17"/>
      <c r="J10" s="17"/>
      <c r="K10" s="17"/>
      <c r="L10" s="17"/>
      <c r="M10" s="17"/>
      <c r="N10" s="17"/>
      <c r="O10" s="17"/>
    </row>
    <row r="11" spans="1:15" x14ac:dyDescent="0.25">
      <c r="A11" s="3" t="s">
        <v>15</v>
      </c>
      <c r="B11" s="5">
        <f>VLOOKUP(B8,D6:F10,3)</f>
        <v>1319.33</v>
      </c>
      <c r="C11" s="1"/>
      <c r="D11" s="1"/>
      <c r="E11" s="1"/>
      <c r="F11" s="1"/>
      <c r="H11" s="18">
        <v>45000</v>
      </c>
      <c r="I11" s="17"/>
      <c r="J11" s="17"/>
      <c r="K11" s="17"/>
      <c r="L11" s="17"/>
      <c r="M11" s="17"/>
      <c r="N11" s="17"/>
      <c r="O11" s="17"/>
    </row>
    <row r="12" spans="1:15" x14ac:dyDescent="0.25">
      <c r="A12" s="2" t="s">
        <v>9</v>
      </c>
      <c r="B12" s="4">
        <f>B7*B10-B9*B11</f>
        <v>1037.9999999999991</v>
      </c>
      <c r="C12" s="1"/>
      <c r="D12" s="1"/>
      <c r="E12" s="1"/>
      <c r="F12" s="1"/>
      <c r="H12" s="18">
        <v>50000</v>
      </c>
      <c r="I12" s="17"/>
      <c r="J12" s="17"/>
      <c r="K12" s="17"/>
      <c r="L12" s="17"/>
      <c r="M12" s="17"/>
      <c r="N12" s="17"/>
      <c r="O12" s="17"/>
    </row>
    <row r="13" spans="1:15" x14ac:dyDescent="0.25">
      <c r="A13" s="12" t="s">
        <v>10</v>
      </c>
      <c r="B13" s="13">
        <v>138</v>
      </c>
      <c r="C13" s="1"/>
      <c r="D13" s="1"/>
      <c r="E13" s="1"/>
      <c r="F13" s="1"/>
      <c r="H13" s="18">
        <v>55000</v>
      </c>
      <c r="I13" s="17"/>
      <c r="J13" s="17"/>
      <c r="K13" s="17"/>
      <c r="L13" s="17"/>
      <c r="M13" s="17"/>
      <c r="N13" s="17"/>
      <c r="O13" s="17"/>
    </row>
    <row r="14" spans="1:15" x14ac:dyDescent="0.25">
      <c r="A14" s="2" t="s">
        <v>11</v>
      </c>
      <c r="B14" s="4">
        <f>IF(B12-B13&lt;0,0,B12-B13)</f>
        <v>899.99999999999909</v>
      </c>
      <c r="C14" s="1"/>
      <c r="D14" s="1"/>
      <c r="E14" s="1"/>
      <c r="F14" s="1"/>
      <c r="H14" s="18">
        <v>60000</v>
      </c>
      <c r="I14" s="17"/>
      <c r="J14" s="17"/>
      <c r="K14" s="17"/>
      <c r="L14" s="17"/>
      <c r="M14" s="17"/>
      <c r="N14" s="17"/>
      <c r="O14" s="17"/>
    </row>
    <row r="15" spans="1:15" x14ac:dyDescent="0.25">
      <c r="H15" s="18">
        <v>65000</v>
      </c>
      <c r="I15" s="17"/>
      <c r="J15" s="17"/>
      <c r="K15" s="17"/>
      <c r="L15" s="17"/>
      <c r="M15" s="17"/>
      <c r="N15" s="17"/>
      <c r="O15" s="17"/>
    </row>
    <row r="16" spans="1:15" x14ac:dyDescent="0.25">
      <c r="H16" s="18">
        <v>70000</v>
      </c>
      <c r="I16" s="17"/>
      <c r="J16" s="17"/>
      <c r="K16" s="17"/>
      <c r="L16" s="17"/>
      <c r="M16" s="17"/>
      <c r="N16" s="17"/>
      <c r="O16" s="17"/>
    </row>
    <row r="17" spans="8:15" x14ac:dyDescent="0.25">
      <c r="H17" s="18">
        <v>75000</v>
      </c>
      <c r="I17" s="17"/>
      <c r="J17" s="17"/>
      <c r="K17" s="17"/>
      <c r="L17" s="17"/>
      <c r="M17" s="17"/>
      <c r="N17" s="17"/>
      <c r="O17" s="17"/>
    </row>
    <row r="18" spans="8:15" x14ac:dyDescent="0.25">
      <c r="H18" s="18">
        <v>80000</v>
      </c>
      <c r="I18" s="17"/>
      <c r="J18" s="17"/>
      <c r="K18" s="17"/>
      <c r="L18" s="17"/>
      <c r="M18" s="17"/>
      <c r="N18" s="17"/>
      <c r="O18" s="17"/>
    </row>
    <row r="19" spans="8:15" x14ac:dyDescent="0.25">
      <c r="H19" s="18">
        <v>85000</v>
      </c>
      <c r="I19" s="17"/>
      <c r="J19" s="17"/>
      <c r="K19" s="17"/>
      <c r="L19" s="17"/>
      <c r="M19" s="17"/>
      <c r="N19" s="17"/>
      <c r="O19" s="17"/>
    </row>
    <row r="20" spans="8:15" x14ac:dyDescent="0.25">
      <c r="H20" s="18">
        <v>90000</v>
      </c>
      <c r="I20" s="17"/>
      <c r="J20" s="17"/>
      <c r="K20" s="17"/>
      <c r="L20" s="17"/>
      <c r="M20" s="17"/>
      <c r="N20" s="17"/>
      <c r="O20" s="17"/>
    </row>
  </sheetData>
  <scenarios current="0" show="0">
    <scenario name="Origine" locked="1" count="5" user="Nathalie" comment="Impôts sur le revenu 2009 - Valeurs d'origine">
      <inputCells r="B3" val="33624,2857142857" numFmtId="4"/>
      <inputCells r="B5" val="1500" numFmtId="4"/>
      <inputCells r="B6" val="5500" numFmtId="4"/>
      <inputCells r="B9" val="2" numFmtId="3"/>
      <inputCells r="B13" val="138" numFmtId="4"/>
    </scenario>
    <scenario name="Paul" locked="1" count="5" user="Nathalie" comment="Impôts sur le revenu 2009 - Déclaration de Paul">
      <inputCells r="B3" val="50000" numFmtId="4"/>
      <inputCells r="B5" val="" numFmtId="4"/>
      <inputCells r="B6" val="" numFmtId="4"/>
      <inputCells r="B9" val="3" numFmtId="3"/>
      <inputCells r="B13" val="" numFmtId="4"/>
    </scenario>
    <scenario name="Pierre" locked="1" count="5" user="Nathalie" comment="Impôts sur le revenu 2009 - Déclaration de Pierre">
      <inputCells r="B3" val="25000" numFmtId="4"/>
      <inputCells r="B5" val="11000" numFmtId="4"/>
      <inputCells r="B6" val="5500" numFmtId="4"/>
      <inputCells r="B9" val="2" numFmtId="3"/>
      <inputCells r="B13" val="190" numFmtId="4"/>
    </scenario>
    <scenario name="Jean" locked="1" count="5" user="Nathalie" comment="Impôts sur le revenu 2009 - Déclaration de Jean">
      <inputCells r="B3" val="40000" numFmtId="4"/>
      <inputCells r="B5" val="7000" numFmtId="4"/>
      <inputCells r="B6" val="3500" numFmtId="4"/>
      <inputCells r="B9" val="2,5" numFmtId="3"/>
      <inputCells r="B13" val="" numFmtId="4"/>
    </scenario>
  </scenarios>
  <mergeCells count="3">
    <mergeCell ref="D3:D5"/>
    <mergeCell ref="E3:E5"/>
    <mergeCell ref="F3:F5"/>
  </mergeCells>
  <conditionalFormatting sqref="I4:O20">
    <cfRule type="colorScale" priority="1">
      <colorScale>
        <cfvo type="min"/>
        <cfvo type="max"/>
        <color theme="0"/>
        <color rgb="FFFFC00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2010-01-21T13:40:31Z</dcterms:created>
  <dcterms:modified xsi:type="dcterms:W3CDTF">2012-02-14T14:35:51Z</dcterms:modified>
</cp:coreProperties>
</file>