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n marc\Desktop\Documents\emploi\CEGOS\livre EXCEL pour CDG\livre Graphiques\Fichiers Excel avec grap\"/>
    </mc:Choice>
  </mc:AlternateContent>
  <bookViews>
    <workbookView xWindow="0" yWindow="0" windowWidth="20490" windowHeight="7365"/>
  </bookViews>
  <sheets>
    <sheet name="courbe apprentissage" sheetId="1" r:id="rId1"/>
    <sheet name="productivit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2" l="1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F31" i="2"/>
  <c r="F32" i="2"/>
  <c r="F33" i="2"/>
  <c r="F34" i="2"/>
  <c r="F35" i="2"/>
  <c r="F36" i="2"/>
  <c r="F37" i="2"/>
  <c r="F38" i="2"/>
  <c r="F39" i="2"/>
  <c r="F30" i="2"/>
  <c r="E31" i="2"/>
  <c r="E32" i="2" s="1"/>
  <c r="E33" i="2" s="1"/>
  <c r="E34" i="2" s="1"/>
  <c r="E35" i="2" s="1"/>
  <c r="E36" i="2" s="1"/>
  <c r="E37" i="2" s="1"/>
  <c r="E38" i="2" s="1"/>
  <c r="E39" i="2" s="1"/>
  <c r="D31" i="2"/>
  <c r="D32" i="2" s="1"/>
  <c r="D33" i="2" s="1"/>
  <c r="D34" i="2" s="1"/>
  <c r="D35" i="2" s="1"/>
  <c r="D36" i="2" s="1"/>
  <c r="D37" i="2" s="1"/>
  <c r="D38" i="2" s="1"/>
  <c r="D39" i="2" s="1"/>
  <c r="C31" i="2"/>
  <c r="C32" i="2" s="1"/>
  <c r="C33" i="2" s="1"/>
  <c r="C34" i="2" s="1"/>
  <c r="C35" i="2" s="1"/>
  <c r="C36" i="2" s="1"/>
  <c r="C37" i="2" s="1"/>
  <c r="C38" i="2" s="1"/>
  <c r="C39" i="2" s="1"/>
  <c r="E7" i="2" l="1"/>
  <c r="E8" i="2"/>
  <c r="E9" i="2" s="1"/>
  <c r="E10" i="2" s="1"/>
  <c r="E11" i="2" s="1"/>
  <c r="E12" i="2" s="1"/>
  <c r="E13" i="2" s="1"/>
  <c r="E14" i="2" s="1"/>
  <c r="D7" i="2"/>
  <c r="D8" i="2"/>
  <c r="D9" i="2" s="1"/>
  <c r="D10" i="2" s="1"/>
  <c r="D11" i="2" s="1"/>
  <c r="D12" i="2" s="1"/>
  <c r="D13" i="2" s="1"/>
  <c r="D14" i="2" s="1"/>
  <c r="D6" i="2"/>
  <c r="C7" i="2"/>
  <c r="C8" i="2"/>
  <c r="C9" i="2" s="1"/>
  <c r="C10" i="2" s="1"/>
  <c r="C11" i="2" s="1"/>
  <c r="C12" i="2" s="1"/>
  <c r="C13" i="2" s="1"/>
  <c r="C14" i="2" s="1"/>
  <c r="C6" i="2"/>
  <c r="E6" i="2"/>
  <c r="G5" i="1"/>
  <c r="G6" i="1"/>
  <c r="G7" i="1"/>
  <c r="G8" i="1"/>
  <c r="G9" i="1"/>
  <c r="G10" i="1"/>
  <c r="G11" i="1"/>
  <c r="G12" i="1"/>
  <c r="G4" i="1"/>
  <c r="B5" i="1"/>
  <c r="B6" i="1"/>
  <c r="B7" i="1"/>
  <c r="B8" i="1"/>
  <c r="B9" i="1"/>
  <c r="B10" i="1"/>
  <c r="B11" i="1"/>
  <c r="B12" i="1"/>
  <c r="B4" i="1"/>
  <c r="B3" i="1"/>
  <c r="G3" i="1"/>
  <c r="F5" i="1"/>
  <c r="F6" i="1"/>
  <c r="F7" i="1"/>
  <c r="F8" i="1"/>
  <c r="F9" i="1"/>
  <c r="F10" i="1"/>
  <c r="F11" i="1"/>
  <c r="F12" i="1"/>
  <c r="F4" i="1"/>
  <c r="F3" i="1"/>
  <c r="E4" i="1"/>
  <c r="E5" i="1"/>
  <c r="E6" i="1"/>
  <c r="E7" i="1"/>
  <c r="E8" i="1"/>
  <c r="E9" i="1"/>
  <c r="E10" i="1"/>
  <c r="E11" i="1"/>
  <c r="E12" i="1"/>
  <c r="E3" i="1"/>
  <c r="C10" i="1"/>
  <c r="C11" i="1"/>
  <c r="C12" i="1" s="1"/>
  <c r="C9" i="1"/>
  <c r="D6" i="1"/>
  <c r="D7" i="1"/>
  <c r="D8" i="1" s="1"/>
  <c r="D9" i="1" s="1"/>
  <c r="D10" i="1" s="1"/>
  <c r="D11" i="1" s="1"/>
  <c r="D12" i="1" s="1"/>
  <c r="D5" i="1"/>
</calcChain>
</file>

<file path=xl/sharedStrings.xml><?xml version="1.0" encoding="utf-8"?>
<sst xmlns="http://schemas.openxmlformats.org/spreadsheetml/2006/main" count="43" uniqueCount="36">
  <si>
    <t>Temps total</t>
  </si>
  <si>
    <t>heures / ordre</t>
  </si>
  <si>
    <t>H/unité ordre</t>
  </si>
  <si>
    <t>Temps moyen 
unitaire</t>
  </si>
  <si>
    <t xml:space="preserve">volume ordre de production
</t>
  </si>
  <si>
    <t>Cumul Volume
 produit</t>
  </si>
  <si>
    <t>fonction puissance</t>
  </si>
  <si>
    <t>fonction logarithmique</t>
  </si>
  <si>
    <t>Vendeur 1</t>
  </si>
  <si>
    <t>périodes</t>
  </si>
  <si>
    <t>Vendeur 2</t>
  </si>
  <si>
    <t xml:space="preserve"> </t>
  </si>
  <si>
    <t>Tableau des unités vendues</t>
  </si>
  <si>
    <t>Vendeur 3</t>
  </si>
  <si>
    <t>aX</t>
  </si>
  <si>
    <t>X ^a</t>
  </si>
  <si>
    <t>a Log (X) + b</t>
  </si>
  <si>
    <t>1,5X</t>
  </si>
  <si>
    <t>X ^1,2</t>
  </si>
  <si>
    <t>20 logX +20</t>
  </si>
  <si>
    <t>linéaire</t>
  </si>
  <si>
    <t>puissance</t>
  </si>
  <si>
    <t>et ajout etiquettes</t>
  </si>
  <si>
    <t>fonction</t>
  </si>
  <si>
    <t>type fonction</t>
  </si>
  <si>
    <t>equation</t>
  </si>
  <si>
    <t>Calcul de la courbe d'apprentissage des vendeurs</t>
  </si>
  <si>
    <t>logarithmique</t>
  </si>
  <si>
    <t xml:space="preserve">Y est le temps moyen unitaire de la production cumulée de X unités. </t>
  </si>
  <si>
    <t>a est le temps requis pour générer la première unité.</t>
  </si>
  <si>
    <t>L'exposant b correspond au ratio logarithmique du taux d'apprentissage divisé par le logarithme de 2.</t>
  </si>
  <si>
    <t>Dans notre exemple : b=(Log 0.8)/(Log 2)   soit b=(-0,2231)/0,6931 = -0,322</t>
  </si>
  <si>
    <t>Y1</t>
  </si>
  <si>
    <t>Y2</t>
  </si>
  <si>
    <t>Y3</t>
  </si>
  <si>
    <t>axe secondaire à choisir pour la série contrastée haute et changement de type de graph pour repérer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</si>
</sst>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65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3" fillId="2" borderId="7" xfId="0" applyFont="1" applyFill="1" applyBorder="1"/>
    <xf numFmtId="0" fontId="1" fillId="0" borderId="8" xfId="0" applyFont="1" applyBorder="1"/>
    <xf numFmtId="0" fontId="1" fillId="0" borderId="9" xfId="0" applyFont="1" applyBorder="1"/>
    <xf numFmtId="1" fontId="0" fillId="0" borderId="1" xfId="0" applyNumberFormat="1" applyBorder="1"/>
    <xf numFmtId="0" fontId="1" fillId="0" borderId="1" xfId="0" applyFont="1" applyBorder="1"/>
    <xf numFmtId="0" fontId="1" fillId="0" borderId="10" xfId="0" applyFont="1" applyFill="1" applyBorder="1"/>
    <xf numFmtId="165" fontId="0" fillId="2" borderId="0" xfId="0" applyNumberFormat="1" applyFill="1"/>
    <xf numFmtId="0" fontId="1" fillId="0" borderId="1" xfId="0" applyFont="1" applyFill="1" applyBorder="1"/>
    <xf numFmtId="0" fontId="1" fillId="2" borderId="1" xfId="0" applyFont="1" applyFill="1" applyBorder="1"/>
    <xf numFmtId="1" fontId="0" fillId="2" borderId="1" xfId="0" applyNumberFormat="1" applyFill="1" applyBorder="1"/>
    <xf numFmtId="0" fontId="4" fillId="0" borderId="0" xfId="0" applyFont="1"/>
    <xf numFmtId="165" fontId="4" fillId="2" borderId="0" xfId="0" applyNumberFormat="1" applyFont="1" applyFill="1"/>
    <xf numFmtId="165" fontId="4" fillId="0" borderId="0" xfId="0" applyNumberFormat="1" applyFont="1"/>
    <xf numFmtId="165" fontId="4" fillId="2" borderId="1" xfId="0" applyNumberFormat="1" applyFont="1" applyFill="1" applyBorder="1"/>
    <xf numFmtId="165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'courbe apprentissage'!$G$2</c:f>
              <c:strCache>
                <c:ptCount val="1"/>
                <c:pt idx="0">
                  <c:v>H/unité ordre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19853827646544181"/>
                  <c:y val="5.68015204995927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val>
            <c:numRef>
              <c:f>'courbe apprentissage'!$G$3:$G$12</c:f>
              <c:numCache>
                <c:formatCode>0.0</c:formatCode>
                <c:ptCount val="10"/>
                <c:pt idx="0">
                  <c:v>10</c:v>
                </c:pt>
                <c:pt idx="1">
                  <c:v>8</c:v>
                </c:pt>
                <c:pt idx="2">
                  <c:v>7.1999999999999993</c:v>
                </c:pt>
                <c:pt idx="3">
                  <c:v>6.48</c:v>
                </c:pt>
                <c:pt idx="4">
                  <c:v>5.8319999999999999</c:v>
                </c:pt>
                <c:pt idx="5">
                  <c:v>5.248800000000001</c:v>
                </c:pt>
                <c:pt idx="6">
                  <c:v>4.7239200000000006</c:v>
                </c:pt>
                <c:pt idx="7">
                  <c:v>4.2515280000000004</c:v>
                </c:pt>
                <c:pt idx="8">
                  <c:v>3.8263752000000002</c:v>
                </c:pt>
                <c:pt idx="9">
                  <c:v>3.4437376800000008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4821736"/>
        <c:axId val="424822912"/>
      </c:lineChart>
      <c:catAx>
        <c:axId val="4248217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2912"/>
        <c:crosses val="autoZero"/>
        <c:auto val="1"/>
        <c:lblAlgn val="ctr"/>
        <c:lblOffset val="100"/>
        <c:noMultiLvlLbl val="0"/>
      </c:catAx>
      <c:valAx>
        <c:axId val="42482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1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Productivité de la force de vente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1"/>
          <c:tx>
            <c:strRef>
              <c:f>productivite!$D$4</c:f>
              <c:strCache>
                <c:ptCount val="1"/>
                <c:pt idx="0">
                  <c:v>Vendeur 2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9"/>
              <c:layout>
                <c:manualLayout>
                  <c:x val="1.1111111111111212E-2"/>
                  <c:y val="0.259259259259259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productivite!$D$5:$D$14</c:f>
              <c:numCache>
                <c:formatCode>0</c:formatCode>
                <c:ptCount val="10"/>
                <c:pt idx="0">
                  <c:v>3</c:v>
                </c:pt>
                <c:pt idx="1">
                  <c:v>3.7371928188465522</c:v>
                </c:pt>
                <c:pt idx="2">
                  <c:v>4.864683688197994</c:v>
                </c:pt>
                <c:pt idx="3">
                  <c:v>6.6752191473996456</c:v>
                </c:pt>
                <c:pt idx="4">
                  <c:v>9.7579510187543725</c:v>
                </c:pt>
                <c:pt idx="5">
                  <c:v>15.389707320192958</c:v>
                </c:pt>
                <c:pt idx="6">
                  <c:v>26.587434478909262</c:v>
                </c:pt>
                <c:pt idx="7">
                  <c:v>51.240306537611787</c:v>
                </c:pt>
                <c:pt idx="8">
                  <c:v>112.59887801121822</c:v>
                </c:pt>
                <c:pt idx="9">
                  <c:v>289.62822029540683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24820560"/>
        <c:axId val="424817816"/>
      </c:barChart>
      <c:lineChart>
        <c:grouping val="standard"/>
        <c:varyColors val="0"/>
        <c:ser>
          <c:idx val="1"/>
          <c:order val="0"/>
          <c:tx>
            <c:strRef>
              <c:f>productivite!$C$4</c:f>
              <c:strCache>
                <c:ptCount val="1"/>
                <c:pt idx="0">
                  <c:v>Vendeur 1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val>
            <c:numRef>
              <c:f>productivite!$C$5:$C$14</c:f>
              <c:numCache>
                <c:formatCode>0</c:formatCode>
                <c:ptCount val="10"/>
                <c:pt idx="0" formatCode="General">
                  <c:v>2</c:v>
                </c:pt>
                <c:pt idx="1">
                  <c:v>3</c:v>
                </c:pt>
                <c:pt idx="2">
                  <c:v>4.5</c:v>
                </c:pt>
                <c:pt idx="3">
                  <c:v>6.75</c:v>
                </c:pt>
                <c:pt idx="4">
                  <c:v>10.125</c:v>
                </c:pt>
                <c:pt idx="5">
                  <c:v>15.1875</c:v>
                </c:pt>
                <c:pt idx="6">
                  <c:v>22.78125</c:v>
                </c:pt>
                <c:pt idx="7">
                  <c:v>34.171875</c:v>
                </c:pt>
                <c:pt idx="8">
                  <c:v>51.2578125</c:v>
                </c:pt>
                <c:pt idx="9">
                  <c:v>76.88671875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productivite!$E$4</c:f>
              <c:strCache>
                <c:ptCount val="1"/>
                <c:pt idx="0">
                  <c:v>Vendeur 3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4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val>
            <c:numRef>
              <c:f>productivite!$E$5:$E$14</c:f>
              <c:numCache>
                <c:formatCode>0</c:formatCode>
                <c:ptCount val="10"/>
                <c:pt idx="0" formatCode="General">
                  <c:v>5</c:v>
                </c:pt>
                <c:pt idx="1">
                  <c:v>33.979400086720375</c:v>
                </c:pt>
                <c:pt idx="2">
                  <c:v>50.624314140850714</c:v>
                </c:pt>
                <c:pt idx="3">
                  <c:v>54.087183048657309</c:v>
                </c:pt>
                <c:pt idx="4">
                  <c:v>54.6618872648992</c:v>
                </c:pt>
                <c:pt idx="5">
                  <c:v>54.753692442698927</c:v>
                </c:pt>
                <c:pt idx="6">
                  <c:v>54.768268243180536</c:v>
                </c:pt>
                <c:pt idx="7">
                  <c:v>54.770580177596685</c:v>
                </c:pt>
                <c:pt idx="8">
                  <c:v>54.770946827556614</c:v>
                </c:pt>
                <c:pt idx="9">
                  <c:v>54.771004973196447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825264"/>
        <c:axId val="424819384"/>
      </c:lineChart>
      <c:catAx>
        <c:axId val="424825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19384"/>
        <c:crosses val="autoZero"/>
        <c:auto val="1"/>
        <c:lblAlgn val="ctr"/>
        <c:lblOffset val="100"/>
        <c:noMultiLvlLbl val="0"/>
      </c:catAx>
      <c:valAx>
        <c:axId val="42481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5264"/>
        <c:crosses val="autoZero"/>
        <c:crossBetween val="between"/>
      </c:valAx>
      <c:valAx>
        <c:axId val="424817816"/>
        <c:scaling>
          <c:orientation val="minMax"/>
        </c:scaling>
        <c:delete val="0"/>
        <c:axPos val="r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0560"/>
        <c:crosses val="max"/>
        <c:crossBetween val="between"/>
      </c:valAx>
      <c:catAx>
        <c:axId val="424820560"/>
        <c:scaling>
          <c:orientation val="minMax"/>
        </c:scaling>
        <c:delete val="1"/>
        <c:axPos val="b"/>
        <c:majorTickMark val="none"/>
        <c:minorTickMark val="none"/>
        <c:tickLblPos val="nextTo"/>
        <c:crossAx val="4248178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accent1">
        <a:lumMod val="75000"/>
      </a:schemeClr>
    </a:solidFill>
    <a:ln>
      <a:noFil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Productivité de la force de vente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productivite!$C$4</c:f>
              <c:strCache>
                <c:ptCount val="1"/>
                <c:pt idx="0">
                  <c:v>Vendeur 1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productivite!$C$5:$C$14</c:f>
              <c:numCache>
                <c:formatCode>0</c:formatCode>
                <c:ptCount val="10"/>
                <c:pt idx="0" formatCode="General">
                  <c:v>2</c:v>
                </c:pt>
                <c:pt idx="1">
                  <c:v>3</c:v>
                </c:pt>
                <c:pt idx="2">
                  <c:v>4.5</c:v>
                </c:pt>
                <c:pt idx="3">
                  <c:v>6.75</c:v>
                </c:pt>
                <c:pt idx="4">
                  <c:v>10.125</c:v>
                </c:pt>
                <c:pt idx="5">
                  <c:v>15.1875</c:v>
                </c:pt>
                <c:pt idx="6">
                  <c:v>22.78125</c:v>
                </c:pt>
                <c:pt idx="7">
                  <c:v>34.171875</c:v>
                </c:pt>
                <c:pt idx="8">
                  <c:v>51.2578125</c:v>
                </c:pt>
                <c:pt idx="9">
                  <c:v>76.88671875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productivite!$D$4</c:f>
              <c:strCache>
                <c:ptCount val="1"/>
                <c:pt idx="0">
                  <c:v>Vendeur 2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productivite!$D$5:$D$14</c:f>
              <c:numCache>
                <c:formatCode>0</c:formatCode>
                <c:ptCount val="10"/>
                <c:pt idx="0">
                  <c:v>3</c:v>
                </c:pt>
                <c:pt idx="1">
                  <c:v>3.7371928188465522</c:v>
                </c:pt>
                <c:pt idx="2">
                  <c:v>4.864683688197994</c:v>
                </c:pt>
                <c:pt idx="3">
                  <c:v>6.6752191473996456</c:v>
                </c:pt>
                <c:pt idx="4">
                  <c:v>9.7579510187543725</c:v>
                </c:pt>
                <c:pt idx="5">
                  <c:v>15.389707320192958</c:v>
                </c:pt>
                <c:pt idx="6">
                  <c:v>26.587434478909262</c:v>
                </c:pt>
                <c:pt idx="7">
                  <c:v>51.240306537611787</c:v>
                </c:pt>
                <c:pt idx="8">
                  <c:v>112.59887801121822</c:v>
                </c:pt>
                <c:pt idx="9">
                  <c:v>289.62822029540683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productivite!$E$4</c:f>
              <c:strCache>
                <c:ptCount val="1"/>
                <c:pt idx="0">
                  <c:v>Vendeur 3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productivite!$E$5:$E$14</c:f>
              <c:numCache>
                <c:formatCode>0</c:formatCode>
                <c:ptCount val="10"/>
                <c:pt idx="0" formatCode="General">
                  <c:v>5</c:v>
                </c:pt>
                <c:pt idx="1">
                  <c:v>33.979400086720375</c:v>
                </c:pt>
                <c:pt idx="2">
                  <c:v>50.624314140850714</c:v>
                </c:pt>
                <c:pt idx="3">
                  <c:v>54.087183048657309</c:v>
                </c:pt>
                <c:pt idx="4">
                  <c:v>54.6618872648992</c:v>
                </c:pt>
                <c:pt idx="5">
                  <c:v>54.753692442698927</c:v>
                </c:pt>
                <c:pt idx="6">
                  <c:v>54.768268243180536</c:v>
                </c:pt>
                <c:pt idx="7">
                  <c:v>54.770580177596685</c:v>
                </c:pt>
                <c:pt idx="8">
                  <c:v>54.770946827556614</c:v>
                </c:pt>
                <c:pt idx="9">
                  <c:v>54.771004973196447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4818600"/>
        <c:axId val="424824480"/>
      </c:lineChart>
      <c:catAx>
        <c:axId val="424818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4480"/>
        <c:crosses val="autoZero"/>
        <c:auto val="1"/>
        <c:lblAlgn val="ctr"/>
        <c:lblOffset val="100"/>
        <c:noMultiLvlLbl val="0"/>
      </c:catAx>
      <c:valAx>
        <c:axId val="42482448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24818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accent4">
        <a:lumMod val="60000"/>
        <a:lumOff val="40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courbe d'apprentissage du vendeur 1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31750" cap="rnd">
                <a:solidFill>
                  <a:srgbClr val="FF0000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30261058276806307"/>
                  <c:y val="-0.3747262023098638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 baseline="0"/>
                      <a:t>y = 0,75e</a:t>
                    </a:r>
                    <a:r>
                      <a:rPr lang="en-US" sz="1600" baseline="30000"/>
                      <a:t>-0,405x</a:t>
                    </a:r>
                    <a:endParaRPr lang="en-US" sz="16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val>
            <c:numRef>
              <c:f>productivite!$F$30:$F$37</c:f>
              <c:numCache>
                <c:formatCode>0.000</c:formatCode>
                <c:ptCount val="8"/>
                <c:pt idx="0">
                  <c:v>0.5</c:v>
                </c:pt>
                <c:pt idx="1">
                  <c:v>0.33333333333333331</c:v>
                </c:pt>
                <c:pt idx="2">
                  <c:v>0.22222222222222221</c:v>
                </c:pt>
                <c:pt idx="3">
                  <c:v>0.14814814814814814</c:v>
                </c:pt>
                <c:pt idx="4">
                  <c:v>9.8765432098765427E-2</c:v>
                </c:pt>
                <c:pt idx="5">
                  <c:v>6.584362139917696E-2</c:v>
                </c:pt>
                <c:pt idx="6">
                  <c:v>4.38957475994513E-2</c:v>
                </c:pt>
                <c:pt idx="7">
                  <c:v>2.9263831732967534E-2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820952"/>
        <c:axId val="424824872"/>
      </c:barChart>
      <c:catAx>
        <c:axId val="424820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4872"/>
        <c:crosses val="autoZero"/>
        <c:auto val="1"/>
        <c:lblAlgn val="ctr"/>
        <c:lblOffset val="100"/>
        <c:noMultiLvlLbl val="0"/>
      </c:catAx>
      <c:valAx>
        <c:axId val="42482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0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Courbe s d'apprentissage des vendeurs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productivite!$F$29</c:f>
              <c:strCache>
                <c:ptCount val="1"/>
                <c:pt idx="0">
                  <c:v>Y1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55610192475940512"/>
                  <c:y val="-0.513618401866433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val>
            <c:numRef>
              <c:f>productivite!$F$30:$F$39</c:f>
              <c:numCache>
                <c:formatCode>0.000</c:formatCode>
                <c:ptCount val="10"/>
                <c:pt idx="0">
                  <c:v>0.5</c:v>
                </c:pt>
                <c:pt idx="1">
                  <c:v>0.33333333333333331</c:v>
                </c:pt>
                <c:pt idx="2">
                  <c:v>0.22222222222222221</c:v>
                </c:pt>
                <c:pt idx="3">
                  <c:v>0.14814814814814814</c:v>
                </c:pt>
                <c:pt idx="4">
                  <c:v>9.8765432098765427E-2</c:v>
                </c:pt>
                <c:pt idx="5">
                  <c:v>6.584362139917696E-2</c:v>
                </c:pt>
                <c:pt idx="6">
                  <c:v>4.38957475994513E-2</c:v>
                </c:pt>
                <c:pt idx="7">
                  <c:v>2.9263831732967534E-2</c:v>
                </c:pt>
                <c:pt idx="8">
                  <c:v>1.9509221155311691E-2</c:v>
                </c:pt>
                <c:pt idx="9">
                  <c:v>1.3006147436874459E-2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productivite!$G$29</c:f>
              <c:strCache>
                <c:ptCount val="1"/>
                <c:pt idx="0">
                  <c:v>Y2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29621303587051612"/>
                  <c:y val="-0.138688028579760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val>
            <c:numRef>
              <c:f>productivite!$G$30:$G$39</c:f>
              <c:numCache>
                <c:formatCode>0.000</c:formatCode>
                <c:ptCount val="10"/>
                <c:pt idx="0">
                  <c:v>0.33333333333333331</c:v>
                </c:pt>
                <c:pt idx="1">
                  <c:v>0.26758052058674353</c:v>
                </c:pt>
                <c:pt idx="2">
                  <c:v>0.2055632111140254</c:v>
                </c:pt>
                <c:pt idx="3">
                  <c:v>0.14980781573134619</c:v>
                </c:pt>
                <c:pt idx="4">
                  <c:v>0.10248053080795773</c:v>
                </c:pt>
                <c:pt idx="5">
                  <c:v>6.4978493690253089E-2</c:v>
                </c:pt>
                <c:pt idx="6">
                  <c:v>3.7611752303264148E-2</c:v>
                </c:pt>
                <c:pt idx="7">
                  <c:v>1.9515886370936767E-2</c:v>
                </c:pt>
                <c:pt idx="8">
                  <c:v>8.8810831658586338E-3</c:v>
                </c:pt>
                <c:pt idx="9">
                  <c:v>3.4527022228015218E-3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productivite!$H$29</c:f>
              <c:strCache>
                <c:ptCount val="1"/>
                <c:pt idx="0">
                  <c:v>Y3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4.9286964129483815E-2"/>
                  <c:y val="-6.287729658792651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val>
            <c:numRef>
              <c:f>productivite!$H$30:$H$39</c:f>
              <c:numCache>
                <c:formatCode>0.000</c:formatCode>
                <c:ptCount val="10"/>
                <c:pt idx="0">
                  <c:v>0.2</c:v>
                </c:pt>
                <c:pt idx="1">
                  <c:v>2.9429595503388948E-2</c:v>
                </c:pt>
                <c:pt idx="2">
                  <c:v>1.9753354034935187E-2</c:v>
                </c:pt>
                <c:pt idx="3">
                  <c:v>1.8488668546490786E-2</c:v>
                </c:pt>
                <c:pt idx="4">
                  <c:v>1.8294282360831401E-2</c:v>
                </c:pt>
                <c:pt idx="5">
                  <c:v>1.8263608450635987E-2</c:v>
                </c:pt>
                <c:pt idx="6">
                  <c:v>1.8258747849390234E-2</c:v>
                </c:pt>
                <c:pt idx="7">
                  <c:v>1.8257977124898874E-2</c:v>
                </c:pt>
                <c:pt idx="8">
                  <c:v>1.8257854901585803E-2</c:v>
                </c:pt>
                <c:pt idx="9">
                  <c:v>1.8257835518800045E-2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4821344"/>
        <c:axId val="424822520"/>
      </c:lineChart>
      <c:catAx>
        <c:axId val="424821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2520"/>
        <c:crosses val="autoZero"/>
        <c:auto val="1"/>
        <c:lblAlgn val="ctr"/>
        <c:lblOffset val="100"/>
        <c:noMultiLvlLbl val="0"/>
      </c:catAx>
      <c:valAx>
        <c:axId val="42482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2482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0</xdr:row>
      <xdr:rowOff>157162</xdr:rowOff>
    </xdr:from>
    <xdr:to>
      <xdr:col>13</xdr:col>
      <xdr:colOff>295275</xdr:colOff>
      <xdr:row>15</xdr:row>
      <xdr:rowOff>42862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200025</xdr:colOff>
      <xdr:row>2</xdr:row>
      <xdr:rowOff>185737</xdr:rowOff>
    </xdr:from>
    <xdr:to>
      <xdr:col>17</xdr:col>
      <xdr:colOff>200025</xdr:colOff>
      <xdr:row>17</xdr:row>
      <xdr:rowOff>71437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</xdr:colOff>
      <xdr:row>3</xdr:row>
      <xdr:rowOff>33337</xdr:rowOff>
    </xdr:from>
    <xdr:to>
      <xdr:col>11</xdr:col>
      <xdr:colOff>57150</xdr:colOff>
      <xdr:row>17</xdr:row>
      <xdr:rowOff>109537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1</xdr:col>
      <xdr:colOff>523875</xdr:colOff>
      <xdr:row>25</xdr:row>
      <xdr:rowOff>9525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591050"/>
          <a:ext cx="5238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276225</xdr:colOff>
      <xdr:row>39</xdr:row>
      <xdr:rowOff>166687</xdr:rowOff>
    </xdr:from>
    <xdr:to>
      <xdr:col>5</xdr:col>
      <xdr:colOff>723900</xdr:colOff>
      <xdr:row>53</xdr:row>
      <xdr:rowOff>114300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333375</xdr:colOff>
      <xdr:row>28</xdr:row>
      <xdr:rowOff>147637</xdr:rowOff>
    </xdr:from>
    <xdr:to>
      <xdr:col>14</xdr:col>
      <xdr:colOff>333375</xdr:colOff>
      <xdr:row>43</xdr:row>
      <xdr:rowOff>33337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tabSelected="1" workbookViewId="0">
      <selection activeCell="B19" sqref="B19"/>
    </sheetView>
  </sheetViews>
  <sheetFormatPr baseColWidth="10" defaultRowHeight="15" x14ac:dyDescent="0.25"/>
  <cols>
    <col min="3" max="3" width="14.28515625" customWidth="1"/>
    <col min="4" max="4" width="13.7109375" customWidth="1"/>
    <col min="5" max="5" width="12.28515625" customWidth="1"/>
    <col min="6" max="6" width="14.28515625" customWidth="1"/>
    <col min="7" max="7" width="13" customWidth="1"/>
  </cols>
  <sheetData>
    <row r="2" spans="2:7" ht="60" x14ac:dyDescent="0.25">
      <c r="B2" s="3" t="s">
        <v>4</v>
      </c>
      <c r="C2" s="3" t="s">
        <v>5</v>
      </c>
      <c r="D2" s="3" t="s">
        <v>3</v>
      </c>
      <c r="E2" s="2" t="s">
        <v>0</v>
      </c>
      <c r="F2" s="2" t="s">
        <v>1</v>
      </c>
      <c r="G2" s="5" t="s">
        <v>2</v>
      </c>
    </row>
    <row r="3" spans="2:7" x14ac:dyDescent="0.25">
      <c r="B3" s="2">
        <f>C3</f>
        <v>1</v>
      </c>
      <c r="C3" s="2">
        <v>1</v>
      </c>
      <c r="D3" s="2">
        <v>10</v>
      </c>
      <c r="E3" s="4">
        <f>D3*C3</f>
        <v>10</v>
      </c>
      <c r="F3" s="4">
        <f>E3</f>
        <v>10</v>
      </c>
      <c r="G3" s="6">
        <f>F3</f>
        <v>10</v>
      </c>
    </row>
    <row r="4" spans="2:7" x14ac:dyDescent="0.25">
      <c r="B4" s="2">
        <f>C4-C3</f>
        <v>1</v>
      </c>
      <c r="C4" s="2">
        <v>2</v>
      </c>
      <c r="D4" s="2">
        <v>9</v>
      </c>
      <c r="E4" s="4">
        <f t="shared" ref="E4:E12" si="0">D4*C4</f>
        <v>18</v>
      </c>
      <c r="F4" s="4">
        <f>E4-E3</f>
        <v>8</v>
      </c>
      <c r="G4" s="6">
        <f>F4/B4</f>
        <v>8</v>
      </c>
    </row>
    <row r="5" spans="2:7" x14ac:dyDescent="0.25">
      <c r="B5" s="2">
        <f t="shared" ref="B5:B12" si="1">C5-C4</f>
        <v>2</v>
      </c>
      <c r="C5" s="2">
        <v>4</v>
      </c>
      <c r="D5" s="4">
        <f>0.9*D4</f>
        <v>8.1</v>
      </c>
      <c r="E5" s="4">
        <f t="shared" si="0"/>
        <v>32.4</v>
      </c>
      <c r="F5" s="4">
        <f t="shared" ref="F5:F12" si="2">E5-E4</f>
        <v>14.399999999999999</v>
      </c>
      <c r="G5" s="6">
        <f t="shared" ref="G5:G12" si="3">F5/B5</f>
        <v>7.1999999999999993</v>
      </c>
    </row>
    <row r="6" spans="2:7" x14ac:dyDescent="0.25">
      <c r="B6" s="2">
        <f t="shared" si="1"/>
        <v>4</v>
      </c>
      <c r="C6" s="2">
        <v>8</v>
      </c>
      <c r="D6" s="4">
        <f t="shared" ref="D6:D12" si="4">0.9*D5</f>
        <v>7.29</v>
      </c>
      <c r="E6" s="4">
        <f t="shared" si="0"/>
        <v>58.32</v>
      </c>
      <c r="F6" s="4">
        <f t="shared" si="2"/>
        <v>25.92</v>
      </c>
      <c r="G6" s="6">
        <f t="shared" si="3"/>
        <v>6.48</v>
      </c>
    </row>
    <row r="7" spans="2:7" x14ac:dyDescent="0.25">
      <c r="B7" s="2">
        <f t="shared" si="1"/>
        <v>8</v>
      </c>
      <c r="C7" s="2">
        <v>16</v>
      </c>
      <c r="D7" s="4">
        <f t="shared" si="4"/>
        <v>6.5609999999999999</v>
      </c>
      <c r="E7" s="4">
        <f t="shared" si="0"/>
        <v>104.976</v>
      </c>
      <c r="F7" s="4">
        <f t="shared" si="2"/>
        <v>46.655999999999999</v>
      </c>
      <c r="G7" s="6">
        <f t="shared" si="3"/>
        <v>5.8319999999999999</v>
      </c>
    </row>
    <row r="8" spans="2:7" x14ac:dyDescent="0.25">
      <c r="B8" s="2">
        <f t="shared" si="1"/>
        <v>16</v>
      </c>
      <c r="C8" s="2">
        <v>32</v>
      </c>
      <c r="D8" s="4">
        <f t="shared" si="4"/>
        <v>5.9049000000000005</v>
      </c>
      <c r="E8" s="4">
        <f t="shared" si="0"/>
        <v>188.95680000000002</v>
      </c>
      <c r="F8" s="4">
        <f t="shared" si="2"/>
        <v>83.980800000000016</v>
      </c>
      <c r="G8" s="6">
        <f t="shared" si="3"/>
        <v>5.248800000000001</v>
      </c>
    </row>
    <row r="9" spans="2:7" x14ac:dyDescent="0.25">
      <c r="B9" s="2">
        <f t="shared" si="1"/>
        <v>32</v>
      </c>
      <c r="C9" s="2">
        <f>C8*2</f>
        <v>64</v>
      </c>
      <c r="D9" s="4">
        <f t="shared" si="4"/>
        <v>5.3144100000000005</v>
      </c>
      <c r="E9" s="4">
        <f t="shared" si="0"/>
        <v>340.12224000000003</v>
      </c>
      <c r="F9" s="4">
        <f t="shared" si="2"/>
        <v>151.16544000000002</v>
      </c>
      <c r="G9" s="6">
        <f t="shared" si="3"/>
        <v>4.7239200000000006</v>
      </c>
    </row>
    <row r="10" spans="2:7" x14ac:dyDescent="0.25">
      <c r="B10" s="2">
        <f t="shared" si="1"/>
        <v>64</v>
      </c>
      <c r="C10" s="2">
        <f t="shared" ref="C10:C12" si="5">C9*2</f>
        <v>128</v>
      </c>
      <c r="D10" s="4">
        <f t="shared" si="4"/>
        <v>4.7829690000000005</v>
      </c>
      <c r="E10" s="4">
        <f t="shared" si="0"/>
        <v>612.22003200000006</v>
      </c>
      <c r="F10" s="4">
        <f t="shared" si="2"/>
        <v>272.09779200000003</v>
      </c>
      <c r="G10" s="6">
        <f t="shared" si="3"/>
        <v>4.2515280000000004</v>
      </c>
    </row>
    <row r="11" spans="2:7" x14ac:dyDescent="0.25">
      <c r="B11" s="2">
        <f t="shared" si="1"/>
        <v>128</v>
      </c>
      <c r="C11" s="2">
        <f t="shared" si="5"/>
        <v>256</v>
      </c>
      <c r="D11" s="4">
        <f t="shared" si="4"/>
        <v>4.3046721000000003</v>
      </c>
      <c r="E11" s="4">
        <f t="shared" si="0"/>
        <v>1101.9960576000001</v>
      </c>
      <c r="F11" s="4">
        <f t="shared" si="2"/>
        <v>489.77602560000003</v>
      </c>
      <c r="G11" s="6">
        <f t="shared" si="3"/>
        <v>3.8263752000000002</v>
      </c>
    </row>
    <row r="12" spans="2:7" x14ac:dyDescent="0.25">
      <c r="B12" s="2">
        <f t="shared" si="1"/>
        <v>256</v>
      </c>
      <c r="C12" s="2">
        <f t="shared" si="5"/>
        <v>512</v>
      </c>
      <c r="D12" s="4">
        <f t="shared" si="4"/>
        <v>3.8742048900000006</v>
      </c>
      <c r="E12" s="4">
        <f t="shared" si="0"/>
        <v>1983.5929036800003</v>
      </c>
      <c r="F12" s="4">
        <f t="shared" si="2"/>
        <v>881.5968460800002</v>
      </c>
      <c r="G12" s="6">
        <f t="shared" si="3"/>
        <v>3.4437376800000008</v>
      </c>
    </row>
    <row r="17" spans="9:9" x14ac:dyDescent="0.25">
      <c r="I17" t="s">
        <v>6</v>
      </c>
    </row>
    <row r="18" spans="9:9" x14ac:dyDescent="0.25">
      <c r="I18" t="s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1"/>
  <sheetViews>
    <sheetView zoomScaleNormal="100" workbookViewId="0">
      <selection activeCell="D5" sqref="D5"/>
    </sheetView>
  </sheetViews>
  <sheetFormatPr baseColWidth="10" defaultRowHeight="15" x14ac:dyDescent="0.25"/>
  <cols>
    <col min="2" max="2" width="13.28515625" customWidth="1"/>
    <col min="5" max="5" width="11.7109375" customWidth="1"/>
  </cols>
  <sheetData>
    <row r="2" spans="2:5" x14ac:dyDescent="0.25">
      <c r="B2" s="7" t="s">
        <v>12</v>
      </c>
    </row>
    <row r="3" spans="2:5" x14ac:dyDescent="0.25">
      <c r="B3" t="s">
        <v>11</v>
      </c>
      <c r="C3" t="s">
        <v>11</v>
      </c>
    </row>
    <row r="4" spans="2:5" x14ac:dyDescent="0.25">
      <c r="B4" s="22" t="s">
        <v>9</v>
      </c>
      <c r="C4" s="22" t="s">
        <v>8</v>
      </c>
      <c r="D4" s="22" t="s">
        <v>10</v>
      </c>
      <c r="E4" s="22" t="s">
        <v>13</v>
      </c>
    </row>
    <row r="5" spans="2:5" x14ac:dyDescent="0.25">
      <c r="B5" s="5">
        <v>1</v>
      </c>
      <c r="C5" s="5">
        <v>2</v>
      </c>
      <c r="D5" s="23">
        <v>3</v>
      </c>
      <c r="E5" s="5">
        <v>5</v>
      </c>
    </row>
    <row r="6" spans="2:5" x14ac:dyDescent="0.25">
      <c r="B6" s="5">
        <v>2</v>
      </c>
      <c r="C6" s="23">
        <f>C5*1.5</f>
        <v>3</v>
      </c>
      <c r="D6" s="23">
        <f>D5^(1.2)</f>
        <v>3.7371928188465522</v>
      </c>
      <c r="E6" s="23">
        <f xml:space="preserve"> 20*LOG(E5)+20</f>
        <v>33.979400086720375</v>
      </c>
    </row>
    <row r="7" spans="2:5" x14ac:dyDescent="0.25">
      <c r="B7" s="5">
        <v>3</v>
      </c>
      <c r="C7" s="23">
        <f t="shared" ref="C7:C14" si="0">C6*1.5</f>
        <v>4.5</v>
      </c>
      <c r="D7" s="23">
        <f t="shared" ref="D7:D14" si="1">D6^(1.2)</f>
        <v>4.864683688197994</v>
      </c>
      <c r="E7" s="23">
        <f t="shared" ref="E7:E14" si="2" xml:space="preserve"> 20*LOG(E6)+20</f>
        <v>50.624314140850714</v>
      </c>
    </row>
    <row r="8" spans="2:5" x14ac:dyDescent="0.25">
      <c r="B8" s="5">
        <v>4</v>
      </c>
      <c r="C8" s="23">
        <f t="shared" si="0"/>
        <v>6.75</v>
      </c>
      <c r="D8" s="23">
        <f t="shared" si="1"/>
        <v>6.6752191473996456</v>
      </c>
      <c r="E8" s="23">
        <f t="shared" si="2"/>
        <v>54.087183048657309</v>
      </c>
    </row>
    <row r="9" spans="2:5" x14ac:dyDescent="0.25">
      <c r="B9" s="5">
        <v>5</v>
      </c>
      <c r="C9" s="23">
        <f t="shared" si="0"/>
        <v>10.125</v>
      </c>
      <c r="D9" s="23">
        <f t="shared" si="1"/>
        <v>9.7579510187543725</v>
      </c>
      <c r="E9" s="23">
        <f t="shared" si="2"/>
        <v>54.6618872648992</v>
      </c>
    </row>
    <row r="10" spans="2:5" x14ac:dyDescent="0.25">
      <c r="B10" s="5">
        <v>6</v>
      </c>
      <c r="C10" s="23">
        <f t="shared" si="0"/>
        <v>15.1875</v>
      </c>
      <c r="D10" s="23">
        <f t="shared" si="1"/>
        <v>15.389707320192958</v>
      </c>
      <c r="E10" s="23">
        <f t="shared" si="2"/>
        <v>54.753692442698927</v>
      </c>
    </row>
    <row r="11" spans="2:5" x14ac:dyDescent="0.25">
      <c r="B11" s="5">
        <v>7</v>
      </c>
      <c r="C11" s="23">
        <f t="shared" si="0"/>
        <v>22.78125</v>
      </c>
      <c r="D11" s="23">
        <f t="shared" si="1"/>
        <v>26.587434478909262</v>
      </c>
      <c r="E11" s="23">
        <f t="shared" si="2"/>
        <v>54.768268243180536</v>
      </c>
    </row>
    <row r="12" spans="2:5" x14ac:dyDescent="0.25">
      <c r="B12" s="5">
        <v>8</v>
      </c>
      <c r="C12" s="23">
        <f t="shared" si="0"/>
        <v>34.171875</v>
      </c>
      <c r="D12" s="23">
        <f t="shared" si="1"/>
        <v>51.240306537611787</v>
      </c>
      <c r="E12" s="23">
        <f t="shared" si="2"/>
        <v>54.770580177596685</v>
      </c>
    </row>
    <row r="13" spans="2:5" x14ac:dyDescent="0.25">
      <c r="B13" s="5">
        <v>9</v>
      </c>
      <c r="C13" s="23">
        <f t="shared" si="0"/>
        <v>51.2578125</v>
      </c>
      <c r="D13" s="23">
        <f t="shared" si="1"/>
        <v>112.59887801121822</v>
      </c>
      <c r="E13" s="23">
        <f t="shared" si="2"/>
        <v>54.770946827556614</v>
      </c>
    </row>
    <row r="14" spans="2:5" x14ac:dyDescent="0.25">
      <c r="B14" s="5">
        <v>10</v>
      </c>
      <c r="C14" s="23">
        <f t="shared" si="0"/>
        <v>76.88671875</v>
      </c>
      <c r="D14" s="23">
        <f t="shared" si="1"/>
        <v>289.62822029540683</v>
      </c>
      <c r="E14" s="23">
        <f t="shared" si="2"/>
        <v>54.771004973196447</v>
      </c>
    </row>
    <row r="16" spans="2:5" ht="15.75" thickBot="1" x14ac:dyDescent="0.3"/>
    <row r="17" spans="2:8" x14ac:dyDescent="0.25">
      <c r="B17" s="8" t="s">
        <v>24</v>
      </c>
      <c r="C17" s="9" t="s">
        <v>14</v>
      </c>
      <c r="D17" s="9" t="s">
        <v>15</v>
      </c>
      <c r="E17" s="10" t="s">
        <v>16</v>
      </c>
    </row>
    <row r="18" spans="2:8" x14ac:dyDescent="0.25">
      <c r="B18" s="11" t="s">
        <v>25</v>
      </c>
      <c r="C18" s="12" t="s">
        <v>17</v>
      </c>
      <c r="D18" s="12" t="s">
        <v>18</v>
      </c>
      <c r="E18" s="13" t="s">
        <v>19</v>
      </c>
    </row>
    <row r="19" spans="2:8" x14ac:dyDescent="0.25">
      <c r="B19" s="11"/>
      <c r="C19" s="12"/>
      <c r="D19" s="12"/>
      <c r="E19" s="13"/>
    </row>
    <row r="20" spans="2:8" ht="15.75" thickBot="1" x14ac:dyDescent="0.3">
      <c r="B20" s="14" t="s">
        <v>23</v>
      </c>
      <c r="C20" s="15" t="s">
        <v>20</v>
      </c>
      <c r="D20" s="15" t="s">
        <v>21</v>
      </c>
      <c r="E20" s="16" t="s">
        <v>27</v>
      </c>
    </row>
    <row r="22" spans="2:8" x14ac:dyDescent="0.25">
      <c r="G22" s="24" t="s">
        <v>35</v>
      </c>
    </row>
    <row r="23" spans="2:8" x14ac:dyDescent="0.25">
      <c r="G23" s="24" t="s">
        <v>22</v>
      </c>
    </row>
    <row r="25" spans="2:8" x14ac:dyDescent="0.25">
      <c r="G25" t="s">
        <v>30</v>
      </c>
    </row>
    <row r="26" spans="2:8" x14ac:dyDescent="0.25">
      <c r="G26" t="s">
        <v>31</v>
      </c>
    </row>
    <row r="27" spans="2:8" x14ac:dyDescent="0.25">
      <c r="B27" s="7" t="s">
        <v>26</v>
      </c>
      <c r="G27" t="s">
        <v>28</v>
      </c>
    </row>
    <row r="28" spans="2:8" x14ac:dyDescent="0.25">
      <c r="G28" t="s">
        <v>29</v>
      </c>
    </row>
    <row r="29" spans="2:8" x14ac:dyDescent="0.25">
      <c r="B29" s="18" t="s">
        <v>9</v>
      </c>
      <c r="C29" s="18" t="s">
        <v>8</v>
      </c>
      <c r="D29" s="18" t="s">
        <v>10</v>
      </c>
      <c r="E29" s="18" t="s">
        <v>13</v>
      </c>
      <c r="F29" s="19" t="s">
        <v>32</v>
      </c>
      <c r="G29" s="19" t="s">
        <v>33</v>
      </c>
      <c r="H29" s="19" t="s">
        <v>34</v>
      </c>
    </row>
    <row r="30" spans="2:8" x14ac:dyDescent="0.25">
      <c r="B30" s="2">
        <v>1</v>
      </c>
      <c r="C30" s="2">
        <v>2</v>
      </c>
      <c r="D30" s="17">
        <v>3</v>
      </c>
      <c r="E30" s="2">
        <v>5</v>
      </c>
      <c r="F30" s="25">
        <f>1/C30</f>
        <v>0.5</v>
      </c>
      <c r="G30" s="20">
        <f t="shared" ref="G30:H39" si="3">1/D30</f>
        <v>0.33333333333333331</v>
      </c>
      <c r="H30" s="20">
        <f t="shared" si="3"/>
        <v>0.2</v>
      </c>
    </row>
    <row r="31" spans="2:8" x14ac:dyDescent="0.25">
      <c r="B31" s="2">
        <v>2</v>
      </c>
      <c r="C31" s="17">
        <f>C30*1.5</f>
        <v>3</v>
      </c>
      <c r="D31" s="17">
        <f>D30^(1.2)</f>
        <v>3.7371928188465522</v>
      </c>
      <c r="E31" s="17">
        <f xml:space="preserve"> 20*LOG(E30)+20</f>
        <v>33.979400086720375</v>
      </c>
      <c r="F31" s="26">
        <f t="shared" ref="F31:F39" si="4">1/C31</f>
        <v>0.33333333333333331</v>
      </c>
      <c r="G31" s="1">
        <f t="shared" si="3"/>
        <v>0.26758052058674353</v>
      </c>
      <c r="H31" s="1">
        <f t="shared" si="3"/>
        <v>2.9429595503388948E-2</v>
      </c>
    </row>
    <row r="32" spans="2:8" x14ac:dyDescent="0.25">
      <c r="B32" s="2">
        <v>3</v>
      </c>
      <c r="C32" s="17">
        <f t="shared" ref="C32:C39" si="5">C31*1.5</f>
        <v>4.5</v>
      </c>
      <c r="D32" s="17">
        <f t="shared" ref="D32:D39" si="6">D31^(1.2)</f>
        <v>4.864683688197994</v>
      </c>
      <c r="E32" s="17">
        <f t="shared" ref="E32:E39" si="7" xml:space="preserve"> 20*LOG(E31)+20</f>
        <v>50.624314140850714</v>
      </c>
      <c r="F32" s="26">
        <f t="shared" si="4"/>
        <v>0.22222222222222221</v>
      </c>
      <c r="G32" s="1">
        <f t="shared" si="3"/>
        <v>0.2055632111140254</v>
      </c>
      <c r="H32" s="1">
        <f t="shared" si="3"/>
        <v>1.9753354034935187E-2</v>
      </c>
    </row>
    <row r="33" spans="2:8" x14ac:dyDescent="0.25">
      <c r="B33" s="2">
        <v>4</v>
      </c>
      <c r="C33" s="17">
        <f t="shared" si="5"/>
        <v>6.75</v>
      </c>
      <c r="D33" s="17">
        <f t="shared" si="6"/>
        <v>6.6752191473996456</v>
      </c>
      <c r="E33" s="17">
        <f t="shared" si="7"/>
        <v>54.087183048657309</v>
      </c>
      <c r="F33" s="26">
        <f t="shared" si="4"/>
        <v>0.14814814814814814</v>
      </c>
      <c r="G33" s="1">
        <f t="shared" si="3"/>
        <v>0.14980781573134619</v>
      </c>
      <c r="H33" s="1">
        <f t="shared" si="3"/>
        <v>1.8488668546490786E-2</v>
      </c>
    </row>
    <row r="34" spans="2:8" x14ac:dyDescent="0.25">
      <c r="B34" s="2">
        <v>5</v>
      </c>
      <c r="C34" s="17">
        <f t="shared" si="5"/>
        <v>10.125</v>
      </c>
      <c r="D34" s="17">
        <f t="shared" si="6"/>
        <v>9.7579510187543725</v>
      </c>
      <c r="E34" s="17">
        <f t="shared" si="7"/>
        <v>54.6618872648992</v>
      </c>
      <c r="F34" s="26">
        <f t="shared" si="4"/>
        <v>9.8765432098765427E-2</v>
      </c>
      <c r="G34" s="1">
        <f t="shared" si="3"/>
        <v>0.10248053080795773</v>
      </c>
      <c r="H34" s="1">
        <f t="shared" si="3"/>
        <v>1.8294282360831401E-2</v>
      </c>
    </row>
    <row r="35" spans="2:8" x14ac:dyDescent="0.25">
      <c r="B35" s="2">
        <v>6</v>
      </c>
      <c r="C35" s="17">
        <f t="shared" si="5"/>
        <v>15.1875</v>
      </c>
      <c r="D35" s="17">
        <f t="shared" si="6"/>
        <v>15.389707320192958</v>
      </c>
      <c r="E35" s="17">
        <f t="shared" si="7"/>
        <v>54.753692442698927</v>
      </c>
      <c r="F35" s="26">
        <f t="shared" si="4"/>
        <v>6.584362139917696E-2</v>
      </c>
      <c r="G35" s="1">
        <f t="shared" si="3"/>
        <v>6.4978493690253089E-2</v>
      </c>
      <c r="H35" s="1">
        <f t="shared" si="3"/>
        <v>1.8263608450635987E-2</v>
      </c>
    </row>
    <row r="36" spans="2:8" x14ac:dyDescent="0.25">
      <c r="B36" s="2">
        <v>7</v>
      </c>
      <c r="C36" s="17">
        <f t="shared" si="5"/>
        <v>22.78125</v>
      </c>
      <c r="D36" s="17">
        <f t="shared" si="6"/>
        <v>26.587434478909262</v>
      </c>
      <c r="E36" s="17">
        <f t="shared" si="7"/>
        <v>54.768268243180536</v>
      </c>
      <c r="F36" s="26">
        <f t="shared" si="4"/>
        <v>4.38957475994513E-2</v>
      </c>
      <c r="G36" s="1">
        <f t="shared" si="3"/>
        <v>3.7611752303264148E-2</v>
      </c>
      <c r="H36" s="1">
        <f t="shared" si="3"/>
        <v>1.8258747849390234E-2</v>
      </c>
    </row>
    <row r="37" spans="2:8" x14ac:dyDescent="0.25">
      <c r="B37" s="2">
        <v>8</v>
      </c>
      <c r="C37" s="17">
        <f t="shared" si="5"/>
        <v>34.171875</v>
      </c>
      <c r="D37" s="17">
        <f t="shared" si="6"/>
        <v>51.240306537611787</v>
      </c>
      <c r="E37" s="17">
        <f t="shared" si="7"/>
        <v>54.770580177596685</v>
      </c>
      <c r="F37" s="26">
        <f t="shared" si="4"/>
        <v>2.9263831732967534E-2</v>
      </c>
      <c r="G37" s="1">
        <f t="shared" si="3"/>
        <v>1.9515886370936767E-2</v>
      </c>
      <c r="H37" s="1">
        <f t="shared" si="3"/>
        <v>1.8257977124898874E-2</v>
      </c>
    </row>
    <row r="38" spans="2:8" x14ac:dyDescent="0.25">
      <c r="B38" s="2">
        <v>9</v>
      </c>
      <c r="C38" s="17">
        <f t="shared" si="5"/>
        <v>51.2578125</v>
      </c>
      <c r="D38" s="17">
        <f t="shared" si="6"/>
        <v>112.59887801121822</v>
      </c>
      <c r="E38" s="17">
        <f t="shared" si="7"/>
        <v>54.770946827556614</v>
      </c>
      <c r="F38" s="26">
        <f t="shared" si="4"/>
        <v>1.9509221155311691E-2</v>
      </c>
      <c r="G38" s="1">
        <f t="shared" si="3"/>
        <v>8.8810831658586338E-3</v>
      </c>
      <c r="H38" s="1">
        <f t="shared" si="3"/>
        <v>1.8257854901585803E-2</v>
      </c>
    </row>
    <row r="39" spans="2:8" x14ac:dyDescent="0.25">
      <c r="B39" s="2">
        <v>10</v>
      </c>
      <c r="C39" s="17">
        <f t="shared" si="5"/>
        <v>76.88671875</v>
      </c>
      <c r="D39" s="17">
        <f t="shared" si="6"/>
        <v>289.62822029540683</v>
      </c>
      <c r="E39" s="17">
        <f t="shared" si="7"/>
        <v>54.771004973196447</v>
      </c>
      <c r="F39" s="26">
        <f t="shared" si="4"/>
        <v>1.3006147436874459E-2</v>
      </c>
      <c r="G39" s="1">
        <f t="shared" si="3"/>
        <v>3.4527022228015218E-3</v>
      </c>
      <c r="H39" s="1">
        <f t="shared" si="3"/>
        <v>1.8257835518800045E-2</v>
      </c>
    </row>
    <row r="41" spans="2:8" x14ac:dyDescent="0.25">
      <c r="G41" s="18" t="s">
        <v>9</v>
      </c>
      <c r="H41" s="21" t="s">
        <v>32</v>
      </c>
    </row>
    <row r="42" spans="2:8" x14ac:dyDescent="0.25">
      <c r="G42" s="2">
        <v>1</v>
      </c>
      <c r="H42" s="27">
        <v>0.5</v>
      </c>
    </row>
    <row r="43" spans="2:8" x14ac:dyDescent="0.25">
      <c r="G43" s="2">
        <v>2</v>
      </c>
      <c r="H43" s="28">
        <v>0.33333333333333331</v>
      </c>
    </row>
    <row r="44" spans="2:8" x14ac:dyDescent="0.25">
      <c r="G44" s="2">
        <v>3</v>
      </c>
      <c r="H44" s="28">
        <v>0.22222222222222221</v>
      </c>
    </row>
    <row r="45" spans="2:8" x14ac:dyDescent="0.25">
      <c r="G45" s="2">
        <v>4</v>
      </c>
      <c r="H45" s="28">
        <v>0.14814814814814814</v>
      </c>
    </row>
    <row r="46" spans="2:8" x14ac:dyDescent="0.25">
      <c r="G46" s="2">
        <v>5</v>
      </c>
      <c r="H46" s="28">
        <v>9.8765432098765427E-2</v>
      </c>
    </row>
    <row r="47" spans="2:8" x14ac:dyDescent="0.25">
      <c r="G47" s="2">
        <v>6</v>
      </c>
      <c r="H47" s="28">
        <v>6.584362139917696E-2</v>
      </c>
    </row>
    <row r="48" spans="2:8" x14ac:dyDescent="0.25">
      <c r="G48" s="2">
        <v>7</v>
      </c>
      <c r="H48" s="28">
        <v>4.38957475994513E-2</v>
      </c>
    </row>
    <row r="49" spans="7:8" x14ac:dyDescent="0.25">
      <c r="G49" s="2">
        <v>8</v>
      </c>
      <c r="H49" s="28">
        <v>2.9263831732967534E-2</v>
      </c>
    </row>
    <row r="50" spans="7:8" x14ac:dyDescent="0.25">
      <c r="G50" s="2">
        <v>9</v>
      </c>
      <c r="H50" s="28">
        <v>1.9509221155311691E-2</v>
      </c>
    </row>
    <row r="51" spans="7:8" x14ac:dyDescent="0.25">
      <c r="G51" s="2">
        <v>10</v>
      </c>
      <c r="H51" s="28">
        <v>1.3006147436874459E-2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courbe apprentissage</vt:lpstr>
      <vt:lpstr>productivite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</dc:creator>
  <cp:lastModifiedBy>jean marc</cp:lastModifiedBy>
  <dcterms:created xsi:type="dcterms:W3CDTF">2015-09-06T09:00:27Z</dcterms:created>
  <dcterms:modified xsi:type="dcterms:W3CDTF">2015-12-01T10:22:10Z</dcterms:modified>
</cp:coreProperties>
</file>