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8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9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6.xml" ContentType="application/vnd.openxmlformats-officedocument.drawing+xml"/>
  <Override PartName="/xl/charts/chart11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12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7.xml" ContentType="application/vnd.openxmlformats-officedocument.drawing+xml"/>
  <Override PartName="/xl/charts/chart13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4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8.xml" ContentType="application/vnd.openxmlformats-officedocument.drawingml.chartshapes+xml"/>
  <Override PartName="/xl/charts/chart15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9.xml" ContentType="application/vnd.openxmlformats-officedocument.drawing+xml"/>
  <Override PartName="/xl/charts/chart16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red\Desktop\Livre\"/>
    </mc:Choice>
  </mc:AlternateContent>
  <bookViews>
    <workbookView minimized="1" xWindow="360" yWindow="315" windowWidth="28275" windowHeight="11790" firstSheet="2" activeTab="3"/>
  </bookViews>
  <sheets>
    <sheet name="Fiche 9" sheetId="1" r:id="rId1"/>
    <sheet name="Fiche 10" sheetId="2" r:id="rId2"/>
    <sheet name="Fiche 11" sheetId="3" r:id="rId3"/>
    <sheet name="Fiche 13" sheetId="9" r:id="rId4"/>
    <sheet name="Fiche 12" sheetId="7" r:id="rId5"/>
    <sheet name="Fiche 14" sheetId="8" r:id="rId6"/>
    <sheet name="Fiche 15" sheetId="5" r:id="rId7"/>
    <sheet name="Fiche 16" sheetId="6" r:id="rId8"/>
  </sheets>
  <calcPr calcId="152511"/>
</workbook>
</file>

<file path=xl/calcChain.xml><?xml version="1.0" encoding="utf-8"?>
<calcChain xmlns="http://schemas.openxmlformats.org/spreadsheetml/2006/main">
  <c r="F4" i="3" l="1"/>
  <c r="G5" i="3"/>
  <c r="G3" i="3"/>
  <c r="G6" i="3"/>
  <c r="G4" i="3"/>
  <c r="G10" i="3" s="1"/>
  <c r="G2" i="3"/>
  <c r="F5" i="3"/>
  <c r="F3" i="3"/>
  <c r="F6" i="3"/>
  <c r="F2" i="3"/>
  <c r="C32" i="3"/>
  <c r="G13" i="3" l="1"/>
  <c r="G11" i="3"/>
  <c r="G9" i="3"/>
  <c r="G12" i="3"/>
  <c r="F10" i="3"/>
  <c r="F13" i="3"/>
  <c r="F11" i="3"/>
  <c r="F12" i="3"/>
  <c r="F9" i="3"/>
  <c r="B32" i="3"/>
  <c r="D4" i="8"/>
  <c r="I4" i="8" s="1"/>
  <c r="D5" i="8"/>
  <c r="J5" i="8" s="1"/>
  <c r="D6" i="8"/>
  <c r="I6" i="8" s="1"/>
  <c r="D3" i="8"/>
  <c r="I3" i="8" s="1"/>
  <c r="C7" i="8"/>
  <c r="K7" i="8" s="1"/>
  <c r="B7" i="8"/>
  <c r="H2" i="8" s="1"/>
  <c r="J3" i="8" l="1"/>
  <c r="G3" i="8" s="1"/>
  <c r="J6" i="8"/>
  <c r="J4" i="8"/>
  <c r="I5" i="8"/>
  <c r="D7" i="8"/>
  <c r="B13" i="7"/>
  <c r="B14" i="7"/>
  <c r="B15" i="7"/>
  <c r="B16" i="7"/>
  <c r="B17" i="7"/>
  <c r="B18" i="7"/>
  <c r="B19" i="7"/>
  <c r="B9" i="7"/>
  <c r="G4" i="8" l="1"/>
  <c r="G5" i="8" s="1"/>
  <c r="G6" i="8" s="1"/>
  <c r="B20" i="7"/>
  <c r="C15" i="7" s="1"/>
  <c r="C19" i="7"/>
  <c r="C20" i="7"/>
  <c r="C17" i="7" l="1"/>
  <c r="C18" i="7"/>
  <c r="C14" i="7"/>
  <c r="C16" i="7"/>
  <c r="C13" i="7"/>
  <c r="D13" i="7" s="1"/>
  <c r="D14" i="7" s="1"/>
  <c r="D15" i="7" s="1"/>
  <c r="D16" i="7" l="1"/>
  <c r="D17" i="7" s="1"/>
  <c r="D18" i="7" s="1"/>
  <c r="D19" i="7" s="1"/>
</calcChain>
</file>

<file path=xl/sharedStrings.xml><?xml version="1.0" encoding="utf-8"?>
<sst xmlns="http://schemas.openxmlformats.org/spreadsheetml/2006/main" count="151" uniqueCount="111">
  <si>
    <t>mars</t>
  </si>
  <si>
    <t>mai</t>
  </si>
  <si>
    <t>juin</t>
  </si>
  <si>
    <t>août</t>
  </si>
  <si>
    <t>Produit 1</t>
  </si>
  <si>
    <t>Produit 2</t>
  </si>
  <si>
    <t>Ventes/mois</t>
  </si>
  <si>
    <t>b) histogramme</t>
  </si>
  <si>
    <t>a) histogramme empilé</t>
  </si>
  <si>
    <t>b) histogramme empilé 100%</t>
  </si>
  <si>
    <t>Chiffre d'affaires, M€</t>
  </si>
  <si>
    <t>Taux de rentabilité, %</t>
  </si>
  <si>
    <t>Client 1</t>
  </si>
  <si>
    <t>Client 2</t>
  </si>
  <si>
    <t>Cllient 3</t>
  </si>
  <si>
    <t>Autre</t>
  </si>
  <si>
    <t>janv</t>
  </si>
  <si>
    <t>févr</t>
  </si>
  <si>
    <t>avr</t>
  </si>
  <si>
    <t>juil</t>
  </si>
  <si>
    <t>sept</t>
  </si>
  <si>
    <t>oct</t>
  </si>
  <si>
    <t>nov</t>
  </si>
  <si>
    <t>déc</t>
  </si>
  <si>
    <t>a)</t>
  </si>
  <si>
    <t>courbe</t>
  </si>
  <si>
    <t>Marie</t>
  </si>
  <si>
    <t>Aïcha</t>
  </si>
  <si>
    <t>Sylvie</t>
  </si>
  <si>
    <t>Alexandre</t>
  </si>
  <si>
    <t>Maxime</t>
  </si>
  <si>
    <t>Mohamed</t>
  </si>
  <si>
    <t>Total</t>
  </si>
  <si>
    <t>Jean-Charles</t>
  </si>
  <si>
    <t>Charlotte</t>
  </si>
  <si>
    <t>Qualité des produits</t>
  </si>
  <si>
    <t>Choix des produits</t>
  </si>
  <si>
    <t>Fidélisation des clients</t>
  </si>
  <si>
    <t>Prix</t>
  </si>
  <si>
    <t>Fréquence</t>
  </si>
  <si>
    <t>Pourcentage</t>
  </si>
  <si>
    <t>Pourcentage cumulé</t>
  </si>
  <si>
    <t>Disponibilité du personnel</t>
  </si>
  <si>
    <t>Compétence du personnel</t>
  </si>
  <si>
    <t>Amabilité du personnel</t>
  </si>
  <si>
    <t>Catégorie</t>
  </si>
  <si>
    <t>Vente logiciel</t>
  </si>
  <si>
    <t>Vente matériel</t>
  </si>
  <si>
    <t>Assistance</t>
  </si>
  <si>
    <t>Formation</t>
  </si>
  <si>
    <t>CA corrigé</t>
  </si>
  <si>
    <t>Variation</t>
  </si>
  <si>
    <t>Hausse</t>
  </si>
  <si>
    <t>Baisse</t>
  </si>
  <si>
    <t>Entreprise A</t>
  </si>
  <si>
    <t>Entreprise B</t>
  </si>
  <si>
    <t>Min</t>
  </si>
  <si>
    <t>Max</t>
  </si>
  <si>
    <t>Q1</t>
  </si>
  <si>
    <t>Q3</t>
  </si>
  <si>
    <t>Moust. Sup.</t>
  </si>
  <si>
    <t>Moust. Inf.</t>
  </si>
  <si>
    <t>Q2 (médiane)</t>
  </si>
  <si>
    <t>Q2 Q1</t>
  </si>
  <si>
    <t>Q3 Q2</t>
  </si>
  <si>
    <t>Âge moyen :</t>
  </si>
  <si>
    <t>S1</t>
  </si>
  <si>
    <t>S2</t>
  </si>
  <si>
    <t>S3</t>
  </si>
  <si>
    <t>S4</t>
  </si>
  <si>
    <t>S5</t>
  </si>
  <si>
    <t>S6</t>
  </si>
  <si>
    <t>S7</t>
  </si>
  <si>
    <t>S8</t>
  </si>
  <si>
    <t>S9</t>
  </si>
  <si>
    <t>S10</t>
  </si>
  <si>
    <t>S11</t>
  </si>
  <si>
    <t>S12</t>
  </si>
  <si>
    <t>S13</t>
  </si>
  <si>
    <t>S14</t>
  </si>
  <si>
    <t>S15</t>
  </si>
  <si>
    <t>S16</t>
  </si>
  <si>
    <t>S17</t>
  </si>
  <si>
    <t>S18</t>
  </si>
  <si>
    <t>S19</t>
  </si>
  <si>
    <t>S20</t>
  </si>
  <si>
    <t>S21</t>
  </si>
  <si>
    <t>S22</t>
  </si>
  <si>
    <t>S23</t>
  </si>
  <si>
    <t>S24</t>
  </si>
  <si>
    <t>S25</t>
  </si>
  <si>
    <t>S26</t>
  </si>
  <si>
    <t>S27</t>
  </si>
  <si>
    <t>S28</t>
  </si>
  <si>
    <t>S29</t>
  </si>
  <si>
    <t>S30</t>
  </si>
  <si>
    <t>Janvier</t>
  </si>
  <si>
    <t>Février</t>
  </si>
  <si>
    <t>Mars</t>
  </si>
  <si>
    <t>Avril</t>
  </si>
  <si>
    <t>Mai</t>
  </si>
  <si>
    <t>Juin</t>
  </si>
  <si>
    <t>Juillet</t>
  </si>
  <si>
    <t>Août</t>
  </si>
  <si>
    <t>Septembre</t>
  </si>
  <si>
    <t>Octobre</t>
  </si>
  <si>
    <t>Novembre</t>
  </si>
  <si>
    <t>Décembre</t>
  </si>
  <si>
    <t>MOIS</t>
  </si>
  <si>
    <t>Publicité ( en K€)</t>
  </si>
  <si>
    <t>Ventes (en K€)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</si>
</sst>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7" formatCode="0.0"/>
  </numFmts>
  <fonts count="5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4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2" fillId="0" borderId="1" xfId="0" applyFont="1" applyBorder="1"/>
    <xf numFmtId="0" fontId="2" fillId="2" borderId="1" xfId="0" applyFont="1" applyFill="1" applyBorder="1"/>
    <xf numFmtId="0" fontId="2" fillId="0" borderId="1" xfId="0" applyFont="1" applyFill="1" applyBorder="1"/>
    <xf numFmtId="0" fontId="0" fillId="0" borderId="0" xfId="0" applyAlignment="1">
      <alignment horizontal="center"/>
    </xf>
    <xf numFmtId="0" fontId="0" fillId="3" borderId="1" xfId="0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3" fontId="0" fillId="0" borderId="1" xfId="0" applyNumberForma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1" fillId="0" borderId="0" xfId="0" applyFont="1" applyAlignment="1">
      <alignment horizontal="right"/>
    </xf>
    <xf numFmtId="0" fontId="2" fillId="2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0" fillId="0" borderId="3" xfId="0" applyBorder="1"/>
    <xf numFmtId="0" fontId="0" fillId="0" borderId="4" xfId="0" applyBorder="1"/>
    <xf numFmtId="9" fontId="0" fillId="0" borderId="0" xfId="0" applyNumberFormat="1" applyBorder="1"/>
    <xf numFmtId="9" fontId="0" fillId="0" borderId="2" xfId="0" applyNumberFormat="1" applyBorder="1"/>
    <xf numFmtId="9" fontId="0" fillId="0" borderId="0" xfId="0" applyNumberFormat="1"/>
    <xf numFmtId="0" fontId="0" fillId="3" borderId="5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0" fillId="0" borderId="7" xfId="0" applyBorder="1" applyAlignment="1">
      <alignment horizontal="center"/>
    </xf>
    <xf numFmtId="0" fontId="0" fillId="0" borderId="7" xfId="0" quotePrefix="1" applyBorder="1" applyAlignment="1">
      <alignment horizontal="center"/>
    </xf>
    <xf numFmtId="9" fontId="0" fillId="0" borderId="7" xfId="1" applyFont="1" applyBorder="1" applyAlignment="1">
      <alignment horizontal="center"/>
    </xf>
    <xf numFmtId="0" fontId="0" fillId="0" borderId="8" xfId="0" applyBorder="1" applyAlignment="1">
      <alignment horizontal="center"/>
    </xf>
    <xf numFmtId="9" fontId="0" fillId="0" borderId="8" xfId="1" applyFont="1" applyBorder="1" applyAlignment="1">
      <alignment horizontal="center"/>
    </xf>
    <xf numFmtId="0" fontId="0" fillId="3" borderId="6" xfId="0" applyFill="1" applyBorder="1" applyAlignment="1">
      <alignment horizontal="center" wrapText="1"/>
    </xf>
    <xf numFmtId="3" fontId="0" fillId="0" borderId="0" xfId="0" applyNumberFormat="1"/>
    <xf numFmtId="0" fontId="0" fillId="0" borderId="1" xfId="0" applyBorder="1"/>
    <xf numFmtId="0" fontId="0" fillId="6" borderId="1" xfId="0" applyFill="1" applyBorder="1"/>
    <xf numFmtId="3" fontId="0" fillId="0" borderId="1" xfId="0" applyNumberFormat="1" applyBorder="1"/>
    <xf numFmtId="0" fontId="0" fillId="7" borderId="1" xfId="0" applyFill="1" applyBorder="1"/>
    <xf numFmtId="0" fontId="0" fillId="6" borderId="10" xfId="0" applyFill="1" applyBorder="1"/>
    <xf numFmtId="3" fontId="0" fillId="0" borderId="10" xfId="0" applyNumberFormat="1" applyBorder="1"/>
    <xf numFmtId="0" fontId="0" fillId="6" borderId="9" xfId="0" applyFill="1" applyBorder="1"/>
    <xf numFmtId="3" fontId="0" fillId="0" borderId="9" xfId="0" applyNumberFormat="1" applyBorder="1"/>
    <xf numFmtId="0" fontId="0" fillId="7" borderId="1" xfId="0" applyFill="1" applyBorder="1" applyAlignment="1">
      <alignment horizontal="right"/>
    </xf>
    <xf numFmtId="0" fontId="0" fillId="5" borderId="1" xfId="0" applyFill="1" applyBorder="1"/>
    <xf numFmtId="0" fontId="0" fillId="0" borderId="2" xfId="0" applyBorder="1" applyAlignment="1">
      <alignment horizontal="center"/>
    </xf>
    <xf numFmtId="1" fontId="0" fillId="0" borderId="0" xfId="0" applyNumberForma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quotePrefix="1" applyFill="1" applyBorder="1"/>
    <xf numFmtId="0" fontId="4" fillId="0" borderId="1" xfId="0" applyFont="1" applyFill="1" applyBorder="1" applyAlignment="1">
      <alignment vertical="center" wrapText="1"/>
    </xf>
    <xf numFmtId="0" fontId="0" fillId="0" borderId="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167" fontId="0" fillId="0" borderId="1" xfId="0" applyNumberFormat="1" applyBorder="1" applyAlignment="1">
      <alignment horizontal="center"/>
    </xf>
  </cellXfs>
  <cellStyles count="2">
    <cellStyle name="Normal" xfId="0" builtinId="0"/>
    <cellStyle name="Pourcentage" xfId="1" builtinId="5"/>
  </cellStyles>
  <dxfs count="0"/>
  <tableStyles count="0" defaultTableStyle="TableStyleMedium9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_rels/chart1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8.xml"/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Ventes mensuelles (en unités vendues)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'Fiche 9'!$A$2</c:f>
              <c:strCache>
                <c:ptCount val="1"/>
                <c:pt idx="0">
                  <c:v>Produit 1</c:v>
                </c:pt>
              </c:strCache>
            </c:strRef>
          </c:tx>
          <c:marker>
            <c:symbol val="none"/>
          </c:marker>
          <c:cat>
            <c:strRef>
              <c:f>'Fiche 9'!$B$1:$M$1</c:f>
              <c:strCache>
                <c:ptCount val="12"/>
                <c:pt idx="0">
                  <c:v>janv</c:v>
                </c:pt>
                <c:pt idx="1">
                  <c:v>févr</c:v>
                </c:pt>
                <c:pt idx="2">
                  <c:v>mars</c:v>
                </c:pt>
                <c:pt idx="3">
                  <c:v>avr</c:v>
                </c:pt>
                <c:pt idx="4">
                  <c:v>mai</c:v>
                </c:pt>
                <c:pt idx="5">
                  <c:v>juin</c:v>
                </c:pt>
                <c:pt idx="6">
                  <c:v>juil</c:v>
                </c:pt>
                <c:pt idx="7">
                  <c:v>août</c:v>
                </c:pt>
                <c:pt idx="8">
                  <c:v>sept</c:v>
                </c:pt>
                <c:pt idx="9">
                  <c:v>oct</c:v>
                </c:pt>
                <c:pt idx="10">
                  <c:v>nov</c:v>
                </c:pt>
                <c:pt idx="11">
                  <c:v>déc</c:v>
                </c:pt>
              </c:strCache>
            </c:strRef>
          </c:cat>
          <c:val>
            <c:numRef>
              <c:f>'Fiche 9'!$B$2:$M$2</c:f>
              <c:numCache>
                <c:formatCode>General</c:formatCode>
                <c:ptCount val="12"/>
                <c:pt idx="0">
                  <c:v>100</c:v>
                </c:pt>
                <c:pt idx="1">
                  <c:v>125</c:v>
                </c:pt>
                <c:pt idx="2">
                  <c:v>163</c:v>
                </c:pt>
                <c:pt idx="3">
                  <c:v>163</c:v>
                </c:pt>
                <c:pt idx="4">
                  <c:v>170</c:v>
                </c:pt>
                <c:pt idx="5">
                  <c:v>185</c:v>
                </c:pt>
                <c:pt idx="6">
                  <c:v>192</c:v>
                </c:pt>
                <c:pt idx="7">
                  <c:v>248</c:v>
                </c:pt>
                <c:pt idx="8">
                  <c:v>258</c:v>
                </c:pt>
                <c:pt idx="9">
                  <c:v>289</c:v>
                </c:pt>
                <c:pt idx="10">
                  <c:v>296</c:v>
                </c:pt>
                <c:pt idx="11">
                  <c:v>350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'Fiche 9'!$A$3</c:f>
              <c:strCache>
                <c:ptCount val="1"/>
                <c:pt idx="0">
                  <c:v>Produit 2</c:v>
                </c:pt>
              </c:strCache>
            </c:strRef>
          </c:tx>
          <c:marker>
            <c:symbol val="none"/>
          </c:marker>
          <c:cat>
            <c:strRef>
              <c:f>'Fiche 9'!$B$1:$M$1</c:f>
              <c:strCache>
                <c:ptCount val="12"/>
                <c:pt idx="0">
                  <c:v>janv</c:v>
                </c:pt>
                <c:pt idx="1">
                  <c:v>févr</c:v>
                </c:pt>
                <c:pt idx="2">
                  <c:v>mars</c:v>
                </c:pt>
                <c:pt idx="3">
                  <c:v>avr</c:v>
                </c:pt>
                <c:pt idx="4">
                  <c:v>mai</c:v>
                </c:pt>
                <c:pt idx="5">
                  <c:v>juin</c:v>
                </c:pt>
                <c:pt idx="6">
                  <c:v>juil</c:v>
                </c:pt>
                <c:pt idx="7">
                  <c:v>août</c:v>
                </c:pt>
                <c:pt idx="8">
                  <c:v>sept</c:v>
                </c:pt>
                <c:pt idx="9">
                  <c:v>oct</c:v>
                </c:pt>
                <c:pt idx="10">
                  <c:v>nov</c:v>
                </c:pt>
                <c:pt idx="11">
                  <c:v>déc</c:v>
                </c:pt>
              </c:strCache>
            </c:strRef>
          </c:cat>
          <c:val>
            <c:numRef>
              <c:f>'Fiche 9'!$B$3:$M$3</c:f>
              <c:numCache>
                <c:formatCode>General</c:formatCode>
                <c:ptCount val="12"/>
                <c:pt idx="0">
                  <c:v>250</c:v>
                </c:pt>
                <c:pt idx="1">
                  <c:v>255</c:v>
                </c:pt>
                <c:pt idx="2">
                  <c:v>248</c:v>
                </c:pt>
                <c:pt idx="3">
                  <c:v>240</c:v>
                </c:pt>
                <c:pt idx="4">
                  <c:v>233</c:v>
                </c:pt>
                <c:pt idx="5">
                  <c:v>215</c:v>
                </c:pt>
                <c:pt idx="6">
                  <c:v>210</c:v>
                </c:pt>
                <c:pt idx="7">
                  <c:v>210</c:v>
                </c:pt>
                <c:pt idx="8">
                  <c:v>208</c:v>
                </c:pt>
                <c:pt idx="9">
                  <c:v>200</c:v>
                </c:pt>
                <c:pt idx="10">
                  <c:v>197</c:v>
                </c:pt>
                <c:pt idx="11">
                  <c:v>189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50130472"/>
        <c:axId val="350129688"/>
      </c:lineChart>
      <c:catAx>
        <c:axId val="35013047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/>
        </c:spPr>
        <c:txPr>
          <a:bodyPr/>
          <a:lstStyle/>
          <a:p>
            <a:pPr>
              <a:defRPr sz="1100"/>
            </a:pPr>
            <a:endParaRPr lang="fr-FR"/>
          </a:p>
        </c:txPr>
        <c:crossAx val="350129688"/>
        <c:crosses val="autoZero"/>
        <c:auto val="1"/>
        <c:lblAlgn val="ctr"/>
        <c:lblOffset val="100"/>
        <c:noMultiLvlLbl val="0"/>
      </c:catAx>
      <c:valAx>
        <c:axId val="35012968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35013047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t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Causes d'insatisfaction</a:t>
            </a:r>
            <a:r>
              <a:rPr lang="fr-FR" baseline="0"/>
              <a:t> des clients</a:t>
            </a:r>
            <a:endParaRPr lang="fr-FR"/>
          </a:p>
        </c:rich>
      </c:tx>
      <c:layout>
        <c:manualLayout>
          <c:xMode val="edge"/>
          <c:yMode val="edge"/>
          <c:x val="0.24575324887422029"/>
          <c:y val="2.766895811679785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t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3373124407370063"/>
          <c:y val="0.12995060869135794"/>
          <c:w val="0.78962436945401093"/>
          <c:h val="0.4765977269809124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'Fiche 12'!$B$12</c:f>
              <c:strCache>
                <c:ptCount val="1"/>
                <c:pt idx="0">
                  <c:v>Fréquence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'Fiche 12'!$A$13:$A$19</c:f>
              <c:strCache>
                <c:ptCount val="7"/>
                <c:pt idx="0">
                  <c:v>Disponibilité du personnel</c:v>
                </c:pt>
                <c:pt idx="1">
                  <c:v>Choix des produits</c:v>
                </c:pt>
                <c:pt idx="2">
                  <c:v>Fidélisation des clients</c:v>
                </c:pt>
                <c:pt idx="3">
                  <c:v>Amabilité du personnel</c:v>
                </c:pt>
                <c:pt idx="4">
                  <c:v>Prix</c:v>
                </c:pt>
                <c:pt idx="5">
                  <c:v>Compétence du personnel</c:v>
                </c:pt>
                <c:pt idx="6">
                  <c:v>Qualité des produits</c:v>
                </c:pt>
              </c:strCache>
            </c:strRef>
          </c:cat>
          <c:val>
            <c:numRef>
              <c:f>'Fiche 12'!$B$13:$B$19</c:f>
              <c:numCache>
                <c:formatCode>General</c:formatCode>
                <c:ptCount val="7"/>
                <c:pt idx="0">
                  <c:v>57</c:v>
                </c:pt>
                <c:pt idx="1">
                  <c:v>55</c:v>
                </c:pt>
                <c:pt idx="2">
                  <c:v>44</c:v>
                </c:pt>
                <c:pt idx="3">
                  <c:v>28</c:v>
                </c:pt>
                <c:pt idx="4">
                  <c:v>13</c:v>
                </c:pt>
                <c:pt idx="5">
                  <c:v>10</c:v>
                </c:pt>
                <c:pt idx="6">
                  <c:v>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1250032"/>
        <c:axId val="351254736"/>
      </c:barChart>
      <c:lineChart>
        <c:grouping val="standard"/>
        <c:varyColors val="0"/>
        <c:ser>
          <c:idx val="2"/>
          <c:order val="1"/>
          <c:tx>
            <c:strRef>
              <c:f>'Fiche 12'!$D$12</c:f>
              <c:strCache>
                <c:ptCount val="1"/>
                <c:pt idx="0">
                  <c:v>Pourcentage cumulé</c:v>
                </c:pt>
              </c:strCache>
            </c:strRef>
          </c:tx>
          <c:spPr>
            <a:ln w="2857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'Fiche 12'!$A$13:$A$19</c:f>
              <c:strCache>
                <c:ptCount val="7"/>
                <c:pt idx="0">
                  <c:v>Disponibilité du personnel</c:v>
                </c:pt>
                <c:pt idx="1">
                  <c:v>Choix des produits</c:v>
                </c:pt>
                <c:pt idx="2">
                  <c:v>Fidélisation des clients</c:v>
                </c:pt>
                <c:pt idx="3">
                  <c:v>Amabilité du personnel</c:v>
                </c:pt>
                <c:pt idx="4">
                  <c:v>Prix</c:v>
                </c:pt>
                <c:pt idx="5">
                  <c:v>Compétence du personnel</c:v>
                </c:pt>
                <c:pt idx="6">
                  <c:v>Qualité des produits</c:v>
                </c:pt>
              </c:strCache>
            </c:strRef>
          </c:cat>
          <c:val>
            <c:numRef>
              <c:f>'Fiche 12'!$D$13:$D$19</c:f>
              <c:numCache>
                <c:formatCode>0%</c:formatCode>
                <c:ptCount val="7"/>
                <c:pt idx="0">
                  <c:v>0.26511627906976742</c:v>
                </c:pt>
                <c:pt idx="1">
                  <c:v>0.52093023255813953</c:v>
                </c:pt>
                <c:pt idx="2">
                  <c:v>0.72558139534883725</c:v>
                </c:pt>
                <c:pt idx="3">
                  <c:v>0.85581395348837219</c:v>
                </c:pt>
                <c:pt idx="4">
                  <c:v>0.916279069767442</c:v>
                </c:pt>
                <c:pt idx="5">
                  <c:v>0.96279069767441872</c:v>
                </c:pt>
                <c:pt idx="6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1253168"/>
        <c:axId val="351252776"/>
      </c:lineChart>
      <c:catAx>
        <c:axId val="35125003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351254736"/>
        <c:crosses val="autoZero"/>
        <c:auto val="1"/>
        <c:lblAlgn val="ctr"/>
        <c:lblOffset val="100"/>
        <c:noMultiLvlLbl val="0"/>
      </c:catAx>
      <c:valAx>
        <c:axId val="3512547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51250032"/>
        <c:crosses val="autoZero"/>
        <c:crossBetween val="between"/>
      </c:valAx>
      <c:valAx>
        <c:axId val="351252776"/>
        <c:scaling>
          <c:orientation val="minMax"/>
        </c:scaling>
        <c:delete val="0"/>
        <c:axPos val="r"/>
        <c:numFmt formatCode="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51253168"/>
        <c:crosses val="max"/>
        <c:crossBetween val="between"/>
      </c:valAx>
      <c:catAx>
        <c:axId val="351253168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extTo"/>
        <c:crossAx val="351252776"/>
        <c:crosses val="max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</c:dTable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Evolution du chiffre d'affaires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'Fiche 14'!$G$1</c:f>
              <c:strCache>
                <c:ptCount val="1"/>
                <c:pt idx="0">
                  <c:v>CA corrigé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cat>
            <c:strRef>
              <c:f>'Fiche 14'!$F$2:$F$7</c:f>
              <c:strCache>
                <c:ptCount val="6"/>
                <c:pt idx="0">
                  <c:v>2014</c:v>
                </c:pt>
                <c:pt idx="1">
                  <c:v>Vente logiciel</c:v>
                </c:pt>
                <c:pt idx="2">
                  <c:v>Vente matériel</c:v>
                </c:pt>
                <c:pt idx="3">
                  <c:v>Assistance</c:v>
                </c:pt>
                <c:pt idx="4">
                  <c:v>Formation</c:v>
                </c:pt>
                <c:pt idx="5">
                  <c:v>2015</c:v>
                </c:pt>
              </c:strCache>
            </c:strRef>
          </c:cat>
          <c:val>
            <c:numRef>
              <c:f>'Fiche 14'!$G$2:$G$7</c:f>
              <c:numCache>
                <c:formatCode>#,##0</c:formatCode>
                <c:ptCount val="6"/>
                <c:pt idx="1">
                  <c:v>178080</c:v>
                </c:pt>
                <c:pt idx="2">
                  <c:v>178940</c:v>
                </c:pt>
                <c:pt idx="3">
                  <c:v>176740</c:v>
                </c:pt>
                <c:pt idx="4">
                  <c:v>176740</c:v>
                </c:pt>
              </c:numCache>
            </c:numRef>
          </c:val>
        </c:ser>
        <c:ser>
          <c:idx val="1"/>
          <c:order val="1"/>
          <c:tx>
            <c:strRef>
              <c:f>'Fiche 14'!$H$1</c:f>
              <c:strCache>
                <c:ptCount val="1"/>
                <c:pt idx="0">
                  <c:v>2014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  <a:effectLst/>
          </c:spPr>
          <c:invertIfNegative val="0"/>
          <c:dLbls>
            <c:dLbl>
              <c:idx val="0"/>
              <c:spPr>
                <a:solidFill>
                  <a:srgbClr val="0070C0"/>
                </a:solidFill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200" b="1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'Fiche 14'!$F$2:$F$7</c:f>
              <c:strCache>
                <c:ptCount val="6"/>
                <c:pt idx="0">
                  <c:v>2014</c:v>
                </c:pt>
                <c:pt idx="1">
                  <c:v>Vente logiciel</c:v>
                </c:pt>
                <c:pt idx="2">
                  <c:v>Vente matériel</c:v>
                </c:pt>
                <c:pt idx="3">
                  <c:v>Assistance</c:v>
                </c:pt>
                <c:pt idx="4">
                  <c:v>Formation</c:v>
                </c:pt>
                <c:pt idx="5">
                  <c:v>2015</c:v>
                </c:pt>
              </c:strCache>
            </c:strRef>
          </c:cat>
          <c:val>
            <c:numRef>
              <c:f>'Fiche 14'!$H$2:$H$7</c:f>
              <c:numCache>
                <c:formatCode>#,##0</c:formatCode>
                <c:ptCount val="6"/>
                <c:pt idx="0">
                  <c:v>178080</c:v>
                </c:pt>
              </c:numCache>
            </c:numRef>
          </c:val>
        </c:ser>
        <c:ser>
          <c:idx val="2"/>
          <c:order val="2"/>
          <c:tx>
            <c:strRef>
              <c:f>'Fiche 14'!$I$1</c:f>
              <c:strCache>
                <c:ptCount val="1"/>
                <c:pt idx="0">
                  <c:v>Hausse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  <a:effectLst/>
          </c:spPr>
          <c:invertIfNegative val="0"/>
          <c:dLbls>
            <c:dLbl>
              <c:idx val="2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'Fiche 14'!$F$2:$F$7</c:f>
              <c:strCache>
                <c:ptCount val="6"/>
                <c:pt idx="0">
                  <c:v>2014</c:v>
                </c:pt>
                <c:pt idx="1">
                  <c:v>Vente logiciel</c:v>
                </c:pt>
                <c:pt idx="2">
                  <c:v>Vente matériel</c:v>
                </c:pt>
                <c:pt idx="3">
                  <c:v>Assistance</c:v>
                </c:pt>
                <c:pt idx="4">
                  <c:v>Formation</c:v>
                </c:pt>
                <c:pt idx="5">
                  <c:v>2015</c:v>
                </c:pt>
              </c:strCache>
            </c:strRef>
          </c:cat>
          <c:val>
            <c:numRef>
              <c:f>'Fiche 14'!$I$2:$I$7</c:f>
              <c:numCache>
                <c:formatCode>#,##0</c:formatCode>
                <c:ptCount val="6"/>
                <c:pt idx="1">
                  <c:v>5120</c:v>
                </c:pt>
                <c:pt idx="2">
                  <c:v>0</c:v>
                </c:pt>
                <c:pt idx="3">
                  <c:v>0</c:v>
                </c:pt>
                <c:pt idx="4">
                  <c:v>4760</c:v>
                </c:pt>
              </c:numCache>
            </c:numRef>
          </c:val>
        </c:ser>
        <c:ser>
          <c:idx val="3"/>
          <c:order val="3"/>
          <c:tx>
            <c:strRef>
              <c:f>'Fiche 14'!$J$1</c:f>
              <c:strCache>
                <c:ptCount val="1"/>
                <c:pt idx="0">
                  <c:v>Baisse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  <a:effectLst/>
          </c:spPr>
          <c:invertIfNegative val="0"/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'Fiche 14'!$F$2:$F$7</c:f>
              <c:strCache>
                <c:ptCount val="6"/>
                <c:pt idx="0">
                  <c:v>2014</c:v>
                </c:pt>
                <c:pt idx="1">
                  <c:v>Vente logiciel</c:v>
                </c:pt>
                <c:pt idx="2">
                  <c:v>Vente matériel</c:v>
                </c:pt>
                <c:pt idx="3">
                  <c:v>Assistance</c:v>
                </c:pt>
                <c:pt idx="4">
                  <c:v>Formation</c:v>
                </c:pt>
                <c:pt idx="5">
                  <c:v>2015</c:v>
                </c:pt>
              </c:strCache>
            </c:strRef>
          </c:cat>
          <c:val>
            <c:numRef>
              <c:f>'Fiche 14'!$J$2:$J$7</c:f>
              <c:numCache>
                <c:formatCode>#,##0</c:formatCode>
                <c:ptCount val="6"/>
                <c:pt idx="1">
                  <c:v>0</c:v>
                </c:pt>
                <c:pt idx="2">
                  <c:v>4260</c:v>
                </c:pt>
                <c:pt idx="3">
                  <c:v>2200</c:v>
                </c:pt>
                <c:pt idx="4">
                  <c:v>0</c:v>
                </c:pt>
              </c:numCache>
            </c:numRef>
          </c:val>
        </c:ser>
        <c:ser>
          <c:idx val="4"/>
          <c:order val="4"/>
          <c:tx>
            <c:strRef>
              <c:f>'Fiche 14'!$K$1</c:f>
              <c:strCache>
                <c:ptCount val="1"/>
                <c:pt idx="0">
                  <c:v>2015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'Fiche 14'!$F$2:$F$7</c:f>
              <c:strCache>
                <c:ptCount val="6"/>
                <c:pt idx="0">
                  <c:v>2014</c:v>
                </c:pt>
                <c:pt idx="1">
                  <c:v>Vente logiciel</c:v>
                </c:pt>
                <c:pt idx="2">
                  <c:v>Vente matériel</c:v>
                </c:pt>
                <c:pt idx="3">
                  <c:v>Assistance</c:v>
                </c:pt>
                <c:pt idx="4">
                  <c:v>Formation</c:v>
                </c:pt>
                <c:pt idx="5">
                  <c:v>2015</c:v>
                </c:pt>
              </c:strCache>
            </c:strRef>
          </c:cat>
          <c:val>
            <c:numRef>
              <c:f>'Fiche 14'!$K$2:$K$7</c:f>
              <c:numCache>
                <c:formatCode>#,##0</c:formatCode>
                <c:ptCount val="6"/>
                <c:pt idx="5">
                  <c:v>181500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351250816"/>
        <c:axId val="351251600"/>
      </c:barChart>
      <c:catAx>
        <c:axId val="3512508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51251600"/>
        <c:crosses val="autoZero"/>
        <c:auto val="1"/>
        <c:lblAlgn val="ctr"/>
        <c:lblOffset val="100"/>
        <c:noMultiLvlLbl val="0"/>
      </c:catAx>
      <c:valAx>
        <c:axId val="351251600"/>
        <c:scaling>
          <c:orientation val="minMax"/>
          <c:min val="16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512508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'Fiche 14'!$G$1</c:f>
              <c:strCache>
                <c:ptCount val="1"/>
                <c:pt idx="0">
                  <c:v>CA corrigé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'Fiche 14'!$F$2:$F$7</c:f>
              <c:strCache>
                <c:ptCount val="6"/>
                <c:pt idx="0">
                  <c:v>2014</c:v>
                </c:pt>
                <c:pt idx="1">
                  <c:v>Vente logiciel</c:v>
                </c:pt>
                <c:pt idx="2">
                  <c:v>Vente matériel</c:v>
                </c:pt>
                <c:pt idx="3">
                  <c:v>Assistance</c:v>
                </c:pt>
                <c:pt idx="4">
                  <c:v>Formation</c:v>
                </c:pt>
                <c:pt idx="5">
                  <c:v>2015</c:v>
                </c:pt>
              </c:strCache>
            </c:strRef>
          </c:cat>
          <c:val>
            <c:numRef>
              <c:f>'Fiche 14'!$G$2:$G$7</c:f>
              <c:numCache>
                <c:formatCode>#,##0</c:formatCode>
                <c:ptCount val="6"/>
                <c:pt idx="1">
                  <c:v>178080</c:v>
                </c:pt>
                <c:pt idx="2">
                  <c:v>178940</c:v>
                </c:pt>
                <c:pt idx="3">
                  <c:v>176740</c:v>
                </c:pt>
                <c:pt idx="4">
                  <c:v>176740</c:v>
                </c:pt>
              </c:numCache>
            </c:numRef>
          </c:val>
        </c:ser>
        <c:ser>
          <c:idx val="1"/>
          <c:order val="1"/>
          <c:tx>
            <c:strRef>
              <c:f>'Fiche 14'!$H$1</c:f>
              <c:strCache>
                <c:ptCount val="1"/>
                <c:pt idx="0">
                  <c:v>2014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'Fiche 14'!$F$2:$F$7</c:f>
              <c:strCache>
                <c:ptCount val="6"/>
                <c:pt idx="0">
                  <c:v>2014</c:v>
                </c:pt>
                <c:pt idx="1">
                  <c:v>Vente logiciel</c:v>
                </c:pt>
                <c:pt idx="2">
                  <c:v>Vente matériel</c:v>
                </c:pt>
                <c:pt idx="3">
                  <c:v>Assistance</c:v>
                </c:pt>
                <c:pt idx="4">
                  <c:v>Formation</c:v>
                </c:pt>
                <c:pt idx="5">
                  <c:v>2015</c:v>
                </c:pt>
              </c:strCache>
            </c:strRef>
          </c:cat>
          <c:val>
            <c:numRef>
              <c:f>'Fiche 14'!$H$2:$H$7</c:f>
              <c:numCache>
                <c:formatCode>#,##0</c:formatCode>
                <c:ptCount val="6"/>
                <c:pt idx="0">
                  <c:v>178080</c:v>
                </c:pt>
              </c:numCache>
            </c:numRef>
          </c:val>
        </c:ser>
        <c:ser>
          <c:idx val="2"/>
          <c:order val="2"/>
          <c:tx>
            <c:strRef>
              <c:f>'Fiche 14'!$I$1</c:f>
              <c:strCache>
                <c:ptCount val="1"/>
                <c:pt idx="0">
                  <c:v>Hausse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'Fiche 14'!$F$2:$F$7</c:f>
              <c:strCache>
                <c:ptCount val="6"/>
                <c:pt idx="0">
                  <c:v>2014</c:v>
                </c:pt>
                <c:pt idx="1">
                  <c:v>Vente logiciel</c:v>
                </c:pt>
                <c:pt idx="2">
                  <c:v>Vente matériel</c:v>
                </c:pt>
                <c:pt idx="3">
                  <c:v>Assistance</c:v>
                </c:pt>
                <c:pt idx="4">
                  <c:v>Formation</c:v>
                </c:pt>
                <c:pt idx="5">
                  <c:v>2015</c:v>
                </c:pt>
              </c:strCache>
            </c:strRef>
          </c:cat>
          <c:val>
            <c:numRef>
              <c:f>'Fiche 14'!$I$2:$I$7</c:f>
              <c:numCache>
                <c:formatCode>#,##0</c:formatCode>
                <c:ptCount val="6"/>
                <c:pt idx="1">
                  <c:v>5120</c:v>
                </c:pt>
                <c:pt idx="2">
                  <c:v>0</c:v>
                </c:pt>
                <c:pt idx="3">
                  <c:v>0</c:v>
                </c:pt>
                <c:pt idx="4">
                  <c:v>4760</c:v>
                </c:pt>
              </c:numCache>
            </c:numRef>
          </c:val>
        </c:ser>
        <c:ser>
          <c:idx val="3"/>
          <c:order val="3"/>
          <c:tx>
            <c:strRef>
              <c:f>'Fiche 14'!$J$1</c:f>
              <c:strCache>
                <c:ptCount val="1"/>
                <c:pt idx="0">
                  <c:v>Baisse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'Fiche 14'!$F$2:$F$7</c:f>
              <c:strCache>
                <c:ptCount val="6"/>
                <c:pt idx="0">
                  <c:v>2014</c:v>
                </c:pt>
                <c:pt idx="1">
                  <c:v>Vente logiciel</c:v>
                </c:pt>
                <c:pt idx="2">
                  <c:v>Vente matériel</c:v>
                </c:pt>
                <c:pt idx="3">
                  <c:v>Assistance</c:v>
                </c:pt>
                <c:pt idx="4">
                  <c:v>Formation</c:v>
                </c:pt>
                <c:pt idx="5">
                  <c:v>2015</c:v>
                </c:pt>
              </c:strCache>
            </c:strRef>
          </c:cat>
          <c:val>
            <c:numRef>
              <c:f>'Fiche 14'!$J$2:$J$7</c:f>
              <c:numCache>
                <c:formatCode>#,##0</c:formatCode>
                <c:ptCount val="6"/>
                <c:pt idx="1">
                  <c:v>0</c:v>
                </c:pt>
                <c:pt idx="2">
                  <c:v>4260</c:v>
                </c:pt>
                <c:pt idx="3">
                  <c:v>2200</c:v>
                </c:pt>
                <c:pt idx="4">
                  <c:v>0</c:v>
                </c:pt>
              </c:numCache>
            </c:numRef>
          </c:val>
        </c:ser>
        <c:ser>
          <c:idx val="4"/>
          <c:order val="4"/>
          <c:tx>
            <c:strRef>
              <c:f>'Fiche 14'!$K$1</c:f>
              <c:strCache>
                <c:ptCount val="1"/>
                <c:pt idx="0">
                  <c:v>2015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'Fiche 14'!$F$2:$F$7</c:f>
              <c:strCache>
                <c:ptCount val="6"/>
                <c:pt idx="0">
                  <c:v>2014</c:v>
                </c:pt>
                <c:pt idx="1">
                  <c:v>Vente logiciel</c:v>
                </c:pt>
                <c:pt idx="2">
                  <c:v>Vente matériel</c:v>
                </c:pt>
                <c:pt idx="3">
                  <c:v>Assistance</c:v>
                </c:pt>
                <c:pt idx="4">
                  <c:v>Formation</c:v>
                </c:pt>
                <c:pt idx="5">
                  <c:v>2015</c:v>
                </c:pt>
              </c:strCache>
            </c:strRef>
          </c:cat>
          <c:val>
            <c:numRef>
              <c:f>'Fiche 14'!$K$2:$K$7</c:f>
              <c:numCache>
                <c:formatCode>#,##0</c:formatCode>
                <c:ptCount val="6"/>
                <c:pt idx="5">
                  <c:v>181500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50131256"/>
        <c:axId val="350135960"/>
      </c:barChart>
      <c:catAx>
        <c:axId val="3501312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50135960"/>
        <c:crosses val="autoZero"/>
        <c:auto val="1"/>
        <c:lblAlgn val="ctr"/>
        <c:lblOffset val="100"/>
        <c:noMultiLvlLbl val="0"/>
      </c:catAx>
      <c:valAx>
        <c:axId val="3501359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501312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Ventes annuelles par client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hade val="51000"/>
                      <a:satMod val="130000"/>
                    </a:schemeClr>
                  </a:gs>
                  <a:gs pos="80000">
                    <a:schemeClr val="accent1">
                      <a:shade val="93000"/>
                      <a:satMod val="130000"/>
                    </a:schemeClr>
                  </a:gs>
                  <a:gs pos="100000">
                    <a:schemeClr val="accent1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hade val="51000"/>
                      <a:satMod val="130000"/>
                    </a:schemeClr>
                  </a:gs>
                  <a:gs pos="80000">
                    <a:schemeClr val="accent2">
                      <a:shade val="93000"/>
                      <a:satMod val="130000"/>
                    </a:schemeClr>
                  </a:gs>
                  <a:gs pos="100000">
                    <a:schemeClr val="accent2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hade val="51000"/>
                      <a:satMod val="130000"/>
                    </a:schemeClr>
                  </a:gs>
                  <a:gs pos="80000">
                    <a:schemeClr val="accent3">
                      <a:shade val="93000"/>
                      <a:satMod val="130000"/>
                    </a:schemeClr>
                  </a:gs>
                  <a:gs pos="100000">
                    <a:schemeClr val="accent3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</c:dPt>
          <c:dPt>
            <c:idx val="3"/>
            <c:bubble3D val="0"/>
            <c:spPr>
              <a:gradFill rotWithShape="1">
                <a:gsLst>
                  <a:gs pos="0">
                    <a:schemeClr val="accent4">
                      <a:shade val="51000"/>
                      <a:satMod val="130000"/>
                    </a:schemeClr>
                  </a:gs>
                  <a:gs pos="80000">
                    <a:schemeClr val="accent4">
                      <a:shade val="93000"/>
                      <a:satMod val="130000"/>
                    </a:schemeClr>
                  </a:gs>
                  <a:gs pos="100000">
                    <a:schemeClr val="accent4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bestFit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'Fiche 15'!$C$1:$F$1</c:f>
              <c:strCache>
                <c:ptCount val="4"/>
                <c:pt idx="0">
                  <c:v>Client 1</c:v>
                </c:pt>
                <c:pt idx="1">
                  <c:v>Client 2</c:v>
                </c:pt>
                <c:pt idx="2">
                  <c:v>Cllient 3</c:v>
                </c:pt>
                <c:pt idx="3">
                  <c:v>Autre</c:v>
                </c:pt>
              </c:strCache>
            </c:strRef>
          </c:cat>
          <c:val>
            <c:numRef>
              <c:f>'Fiche 15'!$C$2:$F$2</c:f>
              <c:numCache>
                <c:formatCode>#,##0</c:formatCode>
                <c:ptCount val="4"/>
                <c:pt idx="0">
                  <c:v>80000</c:v>
                </c:pt>
                <c:pt idx="1">
                  <c:v>45000</c:v>
                </c:pt>
                <c:pt idx="2">
                  <c:v>60000</c:v>
                </c:pt>
                <c:pt idx="3">
                  <c:v>10000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'Fiche 16'!#REF!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7726148480907644"/>
          <c:y val="0.28479039078448526"/>
          <c:w val="0.23905648844298497"/>
          <c:h val="0.4375021872265966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cap="none" spc="2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fr-FR" b="1">
                <a:solidFill>
                  <a:sysClr val="windowText" lastClr="000000"/>
                </a:solidFill>
              </a:rPr>
              <a:t>Ventes annuelles par client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cap="none" spc="2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102715421441884"/>
          <c:y val="0.14320240290919733"/>
          <c:w val="0.50284518782978216"/>
          <c:h val="0.75544070316051271"/>
        </c:manualLayout>
      </c:layout>
      <c:doughnutChart>
        <c:varyColors val="1"/>
        <c:ser>
          <c:idx val="0"/>
          <c:order val="0"/>
          <c:tx>
            <c:strRef>
              <c:f>'Fiche 15'!$B$24</c:f>
              <c:strCache>
                <c:ptCount val="1"/>
                <c:pt idx="0">
                  <c:v>2013</c:v>
                </c:pt>
              </c:strCache>
            </c:strRef>
          </c:tx>
          <c:dPt>
            <c:idx val="0"/>
            <c:bubble3D val="0"/>
            <c:explosion val="17"/>
            <c:spPr>
              <a:gradFill rotWithShape="1">
                <a:gsLst>
                  <a:gs pos="0">
                    <a:schemeClr val="accent1">
                      <a:tint val="50000"/>
                      <a:satMod val="300000"/>
                    </a:schemeClr>
                  </a:gs>
                  <a:gs pos="35000">
                    <a:schemeClr val="accent1">
                      <a:tint val="37000"/>
                      <a:satMod val="300000"/>
                    </a:schemeClr>
                  </a:gs>
                  <a:gs pos="100000">
                    <a:schemeClr val="accent1">
                      <a:tint val="15000"/>
                      <a:satMod val="350000"/>
                    </a:schemeClr>
                  </a:gs>
                </a:gsLst>
                <a:lin ang="16200000" scaled="1"/>
              </a:gradFill>
              <a:ln w="9525" cap="flat" cmpd="sng" algn="ctr">
                <a:solidFill>
                  <a:schemeClr val="accent1">
                    <a:shade val="95000"/>
                  </a:schemeClr>
                </a:solidFill>
                <a:round/>
              </a:ln>
              <a:effectLst>
                <a:outerShdw blurRad="40000" dist="20000" dir="5400000" rotWithShape="0">
                  <a:srgbClr val="000000">
                    <a:alpha val="38000"/>
                  </a:srgbClr>
                </a:outerShdw>
              </a:effectLst>
            </c:spPr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tint val="50000"/>
                      <a:satMod val="300000"/>
                    </a:schemeClr>
                  </a:gs>
                  <a:gs pos="35000">
                    <a:schemeClr val="accent2">
                      <a:tint val="37000"/>
                      <a:satMod val="300000"/>
                    </a:schemeClr>
                  </a:gs>
                  <a:gs pos="100000">
                    <a:schemeClr val="accent2">
                      <a:tint val="15000"/>
                      <a:satMod val="350000"/>
                    </a:schemeClr>
                  </a:gs>
                </a:gsLst>
                <a:lin ang="16200000" scaled="1"/>
              </a:gradFill>
              <a:ln w="9525" cap="flat" cmpd="sng" algn="ctr">
                <a:solidFill>
                  <a:schemeClr val="accent2">
                    <a:shade val="95000"/>
                  </a:schemeClr>
                </a:solidFill>
                <a:round/>
              </a:ln>
              <a:effectLst>
                <a:outerShdw blurRad="40000" dist="20000" dir="5400000" rotWithShape="0">
                  <a:srgbClr val="000000">
                    <a:alpha val="38000"/>
                  </a:srgbClr>
                </a:outerShdw>
              </a:effectLst>
            </c:spPr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tint val="50000"/>
                      <a:satMod val="300000"/>
                    </a:schemeClr>
                  </a:gs>
                  <a:gs pos="35000">
                    <a:schemeClr val="accent3">
                      <a:tint val="37000"/>
                      <a:satMod val="300000"/>
                    </a:schemeClr>
                  </a:gs>
                  <a:gs pos="100000">
                    <a:schemeClr val="accent3">
                      <a:tint val="15000"/>
                      <a:satMod val="350000"/>
                    </a:schemeClr>
                  </a:gs>
                </a:gsLst>
                <a:lin ang="16200000" scaled="1"/>
              </a:gradFill>
              <a:ln w="9525" cap="flat" cmpd="sng" algn="ctr">
                <a:solidFill>
                  <a:schemeClr val="accent3">
                    <a:shade val="95000"/>
                  </a:schemeClr>
                </a:solidFill>
                <a:round/>
              </a:ln>
              <a:effectLst>
                <a:outerShdw blurRad="40000" dist="20000" dir="5400000" rotWithShape="0">
                  <a:srgbClr val="000000">
                    <a:alpha val="38000"/>
                  </a:srgbClr>
                </a:outerShdw>
              </a:effectLst>
            </c:spPr>
          </c:dPt>
          <c:dPt>
            <c:idx val="3"/>
            <c:bubble3D val="0"/>
            <c:spPr>
              <a:gradFill rotWithShape="1">
                <a:gsLst>
                  <a:gs pos="0">
                    <a:schemeClr val="accent4">
                      <a:tint val="50000"/>
                      <a:satMod val="300000"/>
                    </a:schemeClr>
                  </a:gs>
                  <a:gs pos="35000">
                    <a:schemeClr val="accent4">
                      <a:tint val="37000"/>
                      <a:satMod val="300000"/>
                    </a:schemeClr>
                  </a:gs>
                  <a:gs pos="100000">
                    <a:schemeClr val="accent4">
                      <a:tint val="15000"/>
                      <a:satMod val="350000"/>
                    </a:schemeClr>
                  </a:gs>
                </a:gsLst>
                <a:lin ang="16200000" scaled="1"/>
              </a:gradFill>
              <a:ln w="9525" cap="flat" cmpd="sng" algn="ctr">
                <a:solidFill>
                  <a:schemeClr val="accent4">
                    <a:shade val="95000"/>
                  </a:schemeClr>
                </a:solidFill>
                <a:round/>
              </a:ln>
              <a:effectLst>
                <a:outerShdw blurRad="40000" dist="20000" dir="5400000" rotWithShape="0">
                  <a:srgbClr val="000000">
                    <a:alpha val="38000"/>
                  </a:srgbClr>
                </a:outerShdw>
              </a:effectLst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'Fiche 15'!$C$23:$F$23</c:f>
              <c:strCache>
                <c:ptCount val="4"/>
                <c:pt idx="0">
                  <c:v>Client 1</c:v>
                </c:pt>
                <c:pt idx="1">
                  <c:v>Client 2</c:v>
                </c:pt>
                <c:pt idx="2">
                  <c:v>Cllient 3</c:v>
                </c:pt>
                <c:pt idx="3">
                  <c:v>Autre</c:v>
                </c:pt>
              </c:strCache>
            </c:strRef>
          </c:cat>
          <c:val>
            <c:numRef>
              <c:f>'Fiche 15'!$C$24:$F$24</c:f>
              <c:numCache>
                <c:formatCode>#,##0</c:formatCode>
                <c:ptCount val="4"/>
                <c:pt idx="0">
                  <c:v>80000</c:v>
                </c:pt>
                <c:pt idx="1">
                  <c:v>45000</c:v>
                </c:pt>
                <c:pt idx="2">
                  <c:v>60000</c:v>
                </c:pt>
                <c:pt idx="3">
                  <c:v>10000</c:v>
                </c:pt>
              </c:numCache>
            </c:numRef>
          </c:val>
        </c:ser>
        <c:ser>
          <c:idx val="1"/>
          <c:order val="1"/>
          <c:tx>
            <c:strRef>
              <c:f>'Fiche 15'!$B$25</c:f>
              <c:strCache>
                <c:ptCount val="1"/>
                <c:pt idx="0">
                  <c:v>2014</c:v>
                </c:pt>
              </c:strCache>
            </c:strRef>
          </c:tx>
          <c:explosion val="15"/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tint val="50000"/>
                      <a:satMod val="300000"/>
                    </a:schemeClr>
                  </a:gs>
                  <a:gs pos="35000">
                    <a:schemeClr val="accent1">
                      <a:tint val="37000"/>
                      <a:satMod val="300000"/>
                    </a:schemeClr>
                  </a:gs>
                  <a:gs pos="100000">
                    <a:schemeClr val="accent1">
                      <a:tint val="15000"/>
                      <a:satMod val="350000"/>
                    </a:schemeClr>
                  </a:gs>
                </a:gsLst>
                <a:lin ang="16200000" scaled="1"/>
              </a:gradFill>
              <a:ln w="9525" cap="flat" cmpd="sng" algn="ctr">
                <a:solidFill>
                  <a:schemeClr val="accent1">
                    <a:shade val="95000"/>
                  </a:schemeClr>
                </a:solidFill>
                <a:round/>
              </a:ln>
              <a:effectLst>
                <a:outerShdw blurRad="40000" dist="20000" dir="5400000" rotWithShape="0">
                  <a:srgbClr val="000000">
                    <a:alpha val="38000"/>
                  </a:srgbClr>
                </a:outerShdw>
              </a:effectLst>
            </c:spPr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tint val="50000"/>
                      <a:satMod val="300000"/>
                    </a:schemeClr>
                  </a:gs>
                  <a:gs pos="35000">
                    <a:schemeClr val="accent2">
                      <a:tint val="37000"/>
                      <a:satMod val="300000"/>
                    </a:schemeClr>
                  </a:gs>
                  <a:gs pos="100000">
                    <a:schemeClr val="accent2">
                      <a:tint val="15000"/>
                      <a:satMod val="350000"/>
                    </a:schemeClr>
                  </a:gs>
                </a:gsLst>
                <a:lin ang="16200000" scaled="1"/>
              </a:gradFill>
              <a:ln w="9525" cap="flat" cmpd="sng" algn="ctr">
                <a:solidFill>
                  <a:schemeClr val="accent2">
                    <a:shade val="95000"/>
                  </a:schemeClr>
                </a:solidFill>
                <a:round/>
              </a:ln>
              <a:effectLst>
                <a:outerShdw blurRad="40000" dist="20000" dir="5400000" rotWithShape="0">
                  <a:srgbClr val="000000">
                    <a:alpha val="38000"/>
                  </a:srgbClr>
                </a:outerShdw>
              </a:effectLst>
            </c:spPr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tint val="50000"/>
                      <a:satMod val="300000"/>
                    </a:schemeClr>
                  </a:gs>
                  <a:gs pos="35000">
                    <a:schemeClr val="accent3">
                      <a:tint val="37000"/>
                      <a:satMod val="300000"/>
                    </a:schemeClr>
                  </a:gs>
                  <a:gs pos="100000">
                    <a:schemeClr val="accent3">
                      <a:tint val="15000"/>
                      <a:satMod val="350000"/>
                    </a:schemeClr>
                  </a:gs>
                </a:gsLst>
                <a:lin ang="16200000" scaled="1"/>
              </a:gradFill>
              <a:ln w="9525" cap="flat" cmpd="sng" algn="ctr">
                <a:solidFill>
                  <a:schemeClr val="accent3">
                    <a:shade val="95000"/>
                  </a:schemeClr>
                </a:solidFill>
                <a:round/>
              </a:ln>
              <a:effectLst>
                <a:outerShdw blurRad="40000" dist="20000" dir="5400000" rotWithShape="0">
                  <a:srgbClr val="000000">
                    <a:alpha val="38000"/>
                  </a:srgbClr>
                </a:outerShdw>
              </a:effectLst>
            </c:spPr>
          </c:dPt>
          <c:dPt>
            <c:idx val="3"/>
            <c:bubble3D val="0"/>
            <c:spPr>
              <a:gradFill rotWithShape="1">
                <a:gsLst>
                  <a:gs pos="0">
                    <a:schemeClr val="accent4">
                      <a:tint val="50000"/>
                      <a:satMod val="300000"/>
                    </a:schemeClr>
                  </a:gs>
                  <a:gs pos="35000">
                    <a:schemeClr val="accent4">
                      <a:tint val="37000"/>
                      <a:satMod val="300000"/>
                    </a:schemeClr>
                  </a:gs>
                  <a:gs pos="100000">
                    <a:schemeClr val="accent4">
                      <a:tint val="15000"/>
                      <a:satMod val="350000"/>
                    </a:schemeClr>
                  </a:gs>
                </a:gsLst>
                <a:lin ang="16200000" scaled="1"/>
              </a:gradFill>
              <a:ln w="9525" cap="flat" cmpd="sng" algn="ctr">
                <a:solidFill>
                  <a:schemeClr val="accent4">
                    <a:shade val="95000"/>
                  </a:schemeClr>
                </a:solidFill>
                <a:round/>
              </a:ln>
              <a:effectLst>
                <a:outerShdw blurRad="40000" dist="20000" dir="5400000" rotWithShape="0">
                  <a:srgbClr val="000000">
                    <a:alpha val="38000"/>
                  </a:srgbClr>
                </a:outerShdw>
              </a:effectLst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tx1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'Fiche 15'!$C$23:$F$23</c:f>
              <c:strCache>
                <c:ptCount val="4"/>
                <c:pt idx="0">
                  <c:v>Client 1</c:v>
                </c:pt>
                <c:pt idx="1">
                  <c:v>Client 2</c:v>
                </c:pt>
                <c:pt idx="2">
                  <c:v>Cllient 3</c:v>
                </c:pt>
                <c:pt idx="3">
                  <c:v>Autre</c:v>
                </c:pt>
              </c:strCache>
            </c:strRef>
          </c:cat>
          <c:val>
            <c:numRef>
              <c:f>'Fiche 15'!$C$25:$F$25</c:f>
              <c:numCache>
                <c:formatCode>#,##0</c:formatCode>
                <c:ptCount val="4"/>
                <c:pt idx="0">
                  <c:v>85000</c:v>
                </c:pt>
                <c:pt idx="1">
                  <c:v>47000</c:v>
                </c:pt>
                <c:pt idx="2">
                  <c:v>75000</c:v>
                </c:pt>
                <c:pt idx="3">
                  <c:v>20000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35"/>
      </c:doughnut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293253049251196"/>
          <c:y val="0.27430446194225722"/>
          <c:w val="0.18528258967629047"/>
          <c:h val="0.4467614464858558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Ventes annuelles par client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hade val="51000"/>
                      <a:satMod val="130000"/>
                    </a:schemeClr>
                  </a:gs>
                  <a:gs pos="80000">
                    <a:schemeClr val="accent1">
                      <a:shade val="93000"/>
                      <a:satMod val="130000"/>
                    </a:schemeClr>
                  </a:gs>
                  <a:gs pos="100000">
                    <a:schemeClr val="accent1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</c:dPt>
          <c:dPt>
            <c:idx val="1"/>
            <c:bubble3D val="0"/>
            <c:explosion val="16"/>
            <c:spPr>
              <a:gradFill rotWithShape="1">
                <a:gsLst>
                  <a:gs pos="0">
                    <a:schemeClr val="accent2">
                      <a:shade val="51000"/>
                      <a:satMod val="130000"/>
                    </a:schemeClr>
                  </a:gs>
                  <a:gs pos="80000">
                    <a:schemeClr val="accent2">
                      <a:shade val="93000"/>
                      <a:satMod val="130000"/>
                    </a:schemeClr>
                  </a:gs>
                  <a:gs pos="100000">
                    <a:schemeClr val="accent2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/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hade val="51000"/>
                      <a:satMod val="130000"/>
                    </a:schemeClr>
                  </a:gs>
                  <a:gs pos="80000">
                    <a:schemeClr val="accent3">
                      <a:shade val="93000"/>
                      <a:satMod val="130000"/>
                    </a:schemeClr>
                  </a:gs>
                  <a:gs pos="100000">
                    <a:schemeClr val="accent3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</c:dPt>
          <c:dPt>
            <c:idx val="3"/>
            <c:bubble3D val="0"/>
            <c:spPr>
              <a:gradFill rotWithShape="1">
                <a:gsLst>
                  <a:gs pos="0">
                    <a:schemeClr val="accent4">
                      <a:shade val="51000"/>
                      <a:satMod val="130000"/>
                    </a:schemeClr>
                  </a:gs>
                  <a:gs pos="80000">
                    <a:schemeClr val="accent4">
                      <a:shade val="93000"/>
                      <a:satMod val="130000"/>
                    </a:schemeClr>
                  </a:gs>
                  <a:gs pos="100000">
                    <a:schemeClr val="accent4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bestFit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'Fiche 15'!$C$1:$F$1</c:f>
              <c:strCache>
                <c:ptCount val="4"/>
                <c:pt idx="0">
                  <c:v>Client 1</c:v>
                </c:pt>
                <c:pt idx="1">
                  <c:v>Client 2</c:v>
                </c:pt>
                <c:pt idx="2">
                  <c:v>Cllient 3</c:v>
                </c:pt>
                <c:pt idx="3">
                  <c:v>Autre</c:v>
                </c:pt>
              </c:strCache>
            </c:strRef>
          </c:cat>
          <c:val>
            <c:numRef>
              <c:f>'Fiche 15'!$C$2:$F$2</c:f>
              <c:numCache>
                <c:formatCode>#,##0</c:formatCode>
                <c:ptCount val="4"/>
                <c:pt idx="0">
                  <c:v>80000</c:v>
                </c:pt>
                <c:pt idx="1">
                  <c:v>45000</c:v>
                </c:pt>
                <c:pt idx="2">
                  <c:v>60000</c:v>
                </c:pt>
                <c:pt idx="3">
                  <c:v>10000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'Fiche 16'!#REF!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117"/>
      </c:pie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7726148480907644"/>
          <c:y val="0.28479039078448526"/>
          <c:w val="0.18166010498687665"/>
          <c:h val="0.3284653100588826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Contribution des commerciaux dans les ventes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2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</c:dPt>
          <c:dPt>
            <c:idx val="5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</c:dPt>
          <c:dPt>
            <c:idx val="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</c:dPt>
          <c:dLbls>
            <c:dLbl>
              <c:idx val="0"/>
              <c:tx>
                <c:rich>
                  <a:bodyPr/>
                  <a:lstStyle/>
                  <a:p>
                    <a:fld id="{938C02E4-04A4-491B-BF53-96398A5334F3}" type="CELLRANGE">
                      <a:rPr lang="en-US"/>
                      <a:pPr/>
                      <a:t>[PLAGECELL]</a:t>
                    </a:fld>
                    <a:endParaRPr lang="fr-FR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966DA3C3-060E-4B52-9AA2-E1C933ABDA68}" type="CELLRANGE">
                      <a:rPr lang="fr-FR"/>
                      <a:pPr/>
                      <a:t>[PLAGECELL]</a:t>
                    </a:fld>
                    <a:endParaRPr lang="fr-FR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7DBFA758-6EF3-48CB-8332-43FB31692BAB}" type="CELLRANGE">
                      <a:rPr lang="fr-FR"/>
                      <a:pPr/>
                      <a:t>[PLAGECELL]</a:t>
                    </a:fld>
                    <a:endParaRPr lang="fr-FR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04E9C308-0761-4003-B665-ABCC71A09B78}" type="CELLRANGE">
                      <a:rPr lang="fr-FR"/>
                      <a:pPr/>
                      <a:t>[PLAGECELL]</a:t>
                    </a:fld>
                    <a:endParaRPr lang="fr-FR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239525D5-DF11-4C61-AD54-461C165945D7}" type="CELLRANGE">
                      <a:rPr lang="fr-FR"/>
                      <a:pPr/>
                      <a:t>[PLAGECELL]</a:t>
                    </a:fld>
                    <a:endParaRPr lang="fr-FR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21A3E45F-CC32-4BE4-948F-38DBA9E9A743}" type="CELLRANGE">
                      <a:rPr lang="fr-FR"/>
                      <a:pPr/>
                      <a:t>[PLAGECELL]</a:t>
                    </a:fld>
                    <a:endParaRPr lang="fr-FR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C58F6419-F4DC-4BDF-B3F1-BB224874CDD3}" type="CELLRANGE">
                      <a:rPr lang="fr-FR"/>
                      <a:pPr/>
                      <a:t>[PLAGECELL]</a:t>
                    </a:fld>
                    <a:endParaRPr lang="fr-FR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0A3DB17D-7337-48E9-8FD7-CAEA3D669ED7}" type="CELLRANGE">
                      <a:rPr lang="fr-FR"/>
                      <a:pPr/>
                      <a:t>[PLAGECELL]</a:t>
                    </a:fld>
                    <a:endParaRPr lang="fr-FR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'Fiche 16'!$A$2:$A$9</c:f>
              <c:strCache>
                <c:ptCount val="8"/>
                <c:pt idx="0">
                  <c:v>Jean-Charles</c:v>
                </c:pt>
                <c:pt idx="1">
                  <c:v>Marie</c:v>
                </c:pt>
                <c:pt idx="2">
                  <c:v>Aïcha</c:v>
                </c:pt>
                <c:pt idx="3">
                  <c:v>Sylvie</c:v>
                </c:pt>
                <c:pt idx="4">
                  <c:v>Mohamed</c:v>
                </c:pt>
                <c:pt idx="5">
                  <c:v>Alexandre</c:v>
                </c:pt>
                <c:pt idx="6">
                  <c:v>Maxime</c:v>
                </c:pt>
                <c:pt idx="7">
                  <c:v>Charlotte</c:v>
                </c:pt>
              </c:strCache>
            </c:strRef>
          </c:cat>
          <c:val>
            <c:numRef>
              <c:f>'Fiche 16'!$B$2:$B$9</c:f>
              <c:numCache>
                <c:formatCode>0%</c:formatCode>
                <c:ptCount val="8"/>
                <c:pt idx="0">
                  <c:v>0.09</c:v>
                </c:pt>
                <c:pt idx="1">
                  <c:v>7.0000000000000007E-2</c:v>
                </c:pt>
                <c:pt idx="2">
                  <c:v>0.14000000000000001</c:v>
                </c:pt>
                <c:pt idx="3">
                  <c:v>0.06</c:v>
                </c:pt>
                <c:pt idx="4">
                  <c:v>0.09</c:v>
                </c:pt>
                <c:pt idx="5">
                  <c:v>0.22</c:v>
                </c:pt>
                <c:pt idx="6">
                  <c:v>0.2</c:v>
                </c:pt>
                <c:pt idx="7">
                  <c:v>0.13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'Fiche 16'!$B$2:$B$9</c15:f>
                <c15:dlblRangeCache>
                  <c:ptCount val="8"/>
                  <c:pt idx="0">
                    <c:v>9%</c:v>
                  </c:pt>
                  <c:pt idx="1">
                    <c:v>7%</c:v>
                  </c:pt>
                  <c:pt idx="2">
                    <c:v>14%</c:v>
                  </c:pt>
                  <c:pt idx="3">
                    <c:v>6%</c:v>
                  </c:pt>
                  <c:pt idx="4">
                    <c:v>9%</c:v>
                  </c:pt>
                  <c:pt idx="5">
                    <c:v>22%</c:v>
                  </c:pt>
                  <c:pt idx="6">
                    <c:v>20%</c:v>
                  </c:pt>
                  <c:pt idx="7">
                    <c:v>13%</c:v>
                  </c:pt>
                </c15:dlblRangeCache>
              </c15:datalabelsRang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346100648"/>
        <c:axId val="346105744"/>
      </c:barChart>
      <c:catAx>
        <c:axId val="34610064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46105744"/>
        <c:crosses val="autoZero"/>
        <c:auto val="1"/>
        <c:lblAlgn val="ctr"/>
        <c:lblOffset val="100"/>
        <c:noMultiLvlLbl val="0"/>
      </c:catAx>
      <c:valAx>
        <c:axId val="346105744"/>
        <c:scaling>
          <c:orientation val="minMax"/>
        </c:scaling>
        <c:delete val="1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crossAx val="346100648"/>
        <c:crosses val="autoZero"/>
        <c:crossBetween val="between"/>
        <c:dispUnits>
          <c:builtInUnit val="hundreds"/>
        </c:dispUnits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fr-FR" sz="1400"/>
              <a:t>Ventes mensuelles (en unités vendues)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'Fiche 9'!$A$2</c:f>
              <c:strCache>
                <c:ptCount val="1"/>
                <c:pt idx="0">
                  <c:v>Produit 1</c:v>
                </c:pt>
              </c:strCache>
            </c:strRef>
          </c:tx>
          <c:spPr>
            <a:solidFill>
              <a:schemeClr val="accent1"/>
            </a:solidFill>
          </c:spPr>
          <c:invertIfNegative val="0"/>
          <c:cat>
            <c:strRef>
              <c:f>'Fiche 9'!$B$1:$M$1</c:f>
              <c:strCache>
                <c:ptCount val="12"/>
                <c:pt idx="0">
                  <c:v>janv</c:v>
                </c:pt>
                <c:pt idx="1">
                  <c:v>févr</c:v>
                </c:pt>
                <c:pt idx="2">
                  <c:v>mars</c:v>
                </c:pt>
                <c:pt idx="3">
                  <c:v>avr</c:v>
                </c:pt>
                <c:pt idx="4">
                  <c:v>mai</c:v>
                </c:pt>
                <c:pt idx="5">
                  <c:v>juin</c:v>
                </c:pt>
                <c:pt idx="6">
                  <c:v>juil</c:v>
                </c:pt>
                <c:pt idx="7">
                  <c:v>août</c:v>
                </c:pt>
                <c:pt idx="8">
                  <c:v>sept</c:v>
                </c:pt>
                <c:pt idx="9">
                  <c:v>oct</c:v>
                </c:pt>
                <c:pt idx="10">
                  <c:v>nov</c:v>
                </c:pt>
                <c:pt idx="11">
                  <c:v>déc</c:v>
                </c:pt>
              </c:strCache>
            </c:strRef>
          </c:cat>
          <c:val>
            <c:numRef>
              <c:f>'Fiche 9'!$B$2:$M$2</c:f>
              <c:numCache>
                <c:formatCode>General</c:formatCode>
                <c:ptCount val="12"/>
                <c:pt idx="0">
                  <c:v>100</c:v>
                </c:pt>
                <c:pt idx="1">
                  <c:v>125</c:v>
                </c:pt>
                <c:pt idx="2">
                  <c:v>163</c:v>
                </c:pt>
                <c:pt idx="3">
                  <c:v>163</c:v>
                </c:pt>
                <c:pt idx="4">
                  <c:v>170</c:v>
                </c:pt>
                <c:pt idx="5">
                  <c:v>185</c:v>
                </c:pt>
                <c:pt idx="6">
                  <c:v>192</c:v>
                </c:pt>
                <c:pt idx="7">
                  <c:v>248</c:v>
                </c:pt>
                <c:pt idx="8">
                  <c:v>258</c:v>
                </c:pt>
                <c:pt idx="9">
                  <c:v>289</c:v>
                </c:pt>
                <c:pt idx="10">
                  <c:v>296</c:v>
                </c:pt>
                <c:pt idx="11">
                  <c:v>350</c:v>
                </c:pt>
              </c:numCache>
            </c:numRef>
          </c:val>
        </c:ser>
        <c:ser>
          <c:idx val="1"/>
          <c:order val="1"/>
          <c:tx>
            <c:strRef>
              <c:f>'Fiche 9'!$A$3</c:f>
              <c:strCache>
                <c:ptCount val="1"/>
                <c:pt idx="0">
                  <c:v>Produit 2</c:v>
                </c:pt>
              </c:strCache>
            </c:strRef>
          </c:tx>
          <c:invertIfNegative val="0"/>
          <c:cat>
            <c:strRef>
              <c:f>'Fiche 9'!$B$1:$M$1</c:f>
              <c:strCache>
                <c:ptCount val="12"/>
                <c:pt idx="0">
                  <c:v>janv</c:v>
                </c:pt>
                <c:pt idx="1">
                  <c:v>févr</c:v>
                </c:pt>
                <c:pt idx="2">
                  <c:v>mars</c:v>
                </c:pt>
                <c:pt idx="3">
                  <c:v>avr</c:v>
                </c:pt>
                <c:pt idx="4">
                  <c:v>mai</c:v>
                </c:pt>
                <c:pt idx="5">
                  <c:v>juin</c:v>
                </c:pt>
                <c:pt idx="6">
                  <c:v>juil</c:v>
                </c:pt>
                <c:pt idx="7">
                  <c:v>août</c:v>
                </c:pt>
                <c:pt idx="8">
                  <c:v>sept</c:v>
                </c:pt>
                <c:pt idx="9">
                  <c:v>oct</c:v>
                </c:pt>
                <c:pt idx="10">
                  <c:v>nov</c:v>
                </c:pt>
                <c:pt idx="11">
                  <c:v>déc</c:v>
                </c:pt>
              </c:strCache>
            </c:strRef>
          </c:cat>
          <c:val>
            <c:numRef>
              <c:f>'Fiche 9'!$B$3:$M$3</c:f>
              <c:numCache>
                <c:formatCode>General</c:formatCode>
                <c:ptCount val="12"/>
                <c:pt idx="0">
                  <c:v>250</c:v>
                </c:pt>
                <c:pt idx="1">
                  <c:v>255</c:v>
                </c:pt>
                <c:pt idx="2">
                  <c:v>248</c:v>
                </c:pt>
                <c:pt idx="3">
                  <c:v>240</c:v>
                </c:pt>
                <c:pt idx="4">
                  <c:v>233</c:v>
                </c:pt>
                <c:pt idx="5">
                  <c:v>215</c:v>
                </c:pt>
                <c:pt idx="6">
                  <c:v>210</c:v>
                </c:pt>
                <c:pt idx="7">
                  <c:v>210</c:v>
                </c:pt>
                <c:pt idx="8">
                  <c:v>208</c:v>
                </c:pt>
                <c:pt idx="9">
                  <c:v>200</c:v>
                </c:pt>
                <c:pt idx="10">
                  <c:v>197</c:v>
                </c:pt>
                <c:pt idx="11">
                  <c:v>189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50134784"/>
        <c:axId val="350133216"/>
      </c:barChart>
      <c:catAx>
        <c:axId val="35013478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/>
        </c:spPr>
        <c:txPr>
          <a:bodyPr/>
          <a:lstStyle/>
          <a:p>
            <a:pPr>
              <a:defRPr sz="1100"/>
            </a:pPr>
            <a:endParaRPr lang="fr-FR"/>
          </a:p>
        </c:txPr>
        <c:crossAx val="350133216"/>
        <c:crosses val="autoZero"/>
        <c:auto val="1"/>
        <c:lblAlgn val="ctr"/>
        <c:lblOffset val="100"/>
        <c:noMultiLvlLbl val="0"/>
      </c:catAx>
      <c:valAx>
        <c:axId val="3501332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5013478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fr-FR" sz="1400"/>
              <a:t>Ventes mensuelles</a:t>
            </a:r>
            <a:r>
              <a:rPr lang="fr-FR" sz="1400" baseline="0"/>
              <a:t> (en unités vendues)</a:t>
            </a:r>
            <a:endParaRPr lang="fr-FR" sz="14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'Fiche 9'!$A$2</c:f>
              <c:strCache>
                <c:ptCount val="1"/>
                <c:pt idx="0">
                  <c:v>Produit 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'Fiche 9'!$B$1:$M$1</c:f>
              <c:strCache>
                <c:ptCount val="12"/>
                <c:pt idx="0">
                  <c:v>janv</c:v>
                </c:pt>
                <c:pt idx="1">
                  <c:v>févr</c:v>
                </c:pt>
                <c:pt idx="2">
                  <c:v>mars</c:v>
                </c:pt>
                <c:pt idx="3">
                  <c:v>avr</c:v>
                </c:pt>
                <c:pt idx="4">
                  <c:v>mai</c:v>
                </c:pt>
                <c:pt idx="5">
                  <c:v>juin</c:v>
                </c:pt>
                <c:pt idx="6">
                  <c:v>juil</c:v>
                </c:pt>
                <c:pt idx="7">
                  <c:v>août</c:v>
                </c:pt>
                <c:pt idx="8">
                  <c:v>sept</c:v>
                </c:pt>
                <c:pt idx="9">
                  <c:v>oct</c:v>
                </c:pt>
                <c:pt idx="10">
                  <c:v>nov</c:v>
                </c:pt>
                <c:pt idx="11">
                  <c:v>déc</c:v>
                </c:pt>
              </c:strCache>
            </c:strRef>
          </c:cat>
          <c:val>
            <c:numRef>
              <c:f>'Fiche 9'!$B$2:$M$2</c:f>
              <c:numCache>
                <c:formatCode>General</c:formatCode>
                <c:ptCount val="12"/>
                <c:pt idx="0">
                  <c:v>100</c:v>
                </c:pt>
                <c:pt idx="1">
                  <c:v>125</c:v>
                </c:pt>
                <c:pt idx="2">
                  <c:v>163</c:v>
                </c:pt>
                <c:pt idx="3">
                  <c:v>163</c:v>
                </c:pt>
                <c:pt idx="4">
                  <c:v>170</c:v>
                </c:pt>
                <c:pt idx="5">
                  <c:v>185</c:v>
                </c:pt>
                <c:pt idx="6">
                  <c:v>192</c:v>
                </c:pt>
                <c:pt idx="7">
                  <c:v>248</c:v>
                </c:pt>
                <c:pt idx="8">
                  <c:v>258</c:v>
                </c:pt>
                <c:pt idx="9">
                  <c:v>289</c:v>
                </c:pt>
                <c:pt idx="10">
                  <c:v>296</c:v>
                </c:pt>
                <c:pt idx="11">
                  <c:v>350</c:v>
                </c:pt>
              </c:numCache>
            </c:numRef>
          </c:val>
        </c:ser>
        <c:ser>
          <c:idx val="1"/>
          <c:order val="1"/>
          <c:tx>
            <c:strRef>
              <c:f>'Fiche 9'!$A$3</c:f>
              <c:strCache>
                <c:ptCount val="1"/>
                <c:pt idx="0">
                  <c:v>Produit 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'Fiche 9'!$B$1:$M$1</c:f>
              <c:strCache>
                <c:ptCount val="12"/>
                <c:pt idx="0">
                  <c:v>janv</c:v>
                </c:pt>
                <c:pt idx="1">
                  <c:v>févr</c:v>
                </c:pt>
                <c:pt idx="2">
                  <c:v>mars</c:v>
                </c:pt>
                <c:pt idx="3">
                  <c:v>avr</c:v>
                </c:pt>
                <c:pt idx="4">
                  <c:v>mai</c:v>
                </c:pt>
                <c:pt idx="5">
                  <c:v>juin</c:v>
                </c:pt>
                <c:pt idx="6">
                  <c:v>juil</c:v>
                </c:pt>
                <c:pt idx="7">
                  <c:v>août</c:v>
                </c:pt>
                <c:pt idx="8">
                  <c:v>sept</c:v>
                </c:pt>
                <c:pt idx="9">
                  <c:v>oct</c:v>
                </c:pt>
                <c:pt idx="10">
                  <c:v>nov</c:v>
                </c:pt>
                <c:pt idx="11">
                  <c:v>déc</c:v>
                </c:pt>
              </c:strCache>
            </c:strRef>
          </c:cat>
          <c:val>
            <c:numRef>
              <c:f>'Fiche 9'!$B$3:$M$3</c:f>
              <c:numCache>
                <c:formatCode>General</c:formatCode>
                <c:ptCount val="12"/>
                <c:pt idx="0">
                  <c:v>250</c:v>
                </c:pt>
                <c:pt idx="1">
                  <c:v>255</c:v>
                </c:pt>
                <c:pt idx="2">
                  <c:v>248</c:v>
                </c:pt>
                <c:pt idx="3">
                  <c:v>240</c:v>
                </c:pt>
                <c:pt idx="4">
                  <c:v>233</c:v>
                </c:pt>
                <c:pt idx="5">
                  <c:v>215</c:v>
                </c:pt>
                <c:pt idx="6">
                  <c:v>210</c:v>
                </c:pt>
                <c:pt idx="7">
                  <c:v>210</c:v>
                </c:pt>
                <c:pt idx="8">
                  <c:v>208</c:v>
                </c:pt>
                <c:pt idx="9">
                  <c:v>200</c:v>
                </c:pt>
                <c:pt idx="10">
                  <c:v>197</c:v>
                </c:pt>
                <c:pt idx="11">
                  <c:v>189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100"/>
        <c:axId val="350131648"/>
        <c:axId val="350132432"/>
      </c:barChart>
      <c:catAx>
        <c:axId val="35013164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50132432"/>
        <c:crosses val="autoZero"/>
        <c:auto val="1"/>
        <c:lblAlgn val="ctr"/>
        <c:lblOffset val="100"/>
        <c:noMultiLvlLbl val="0"/>
      </c:catAx>
      <c:valAx>
        <c:axId val="350132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tint val="75000"/>
                  <a:shade val="95000"/>
                  <a:satMod val="105000"/>
                </a:schemeClr>
              </a:solidFill>
              <a:prstDash val="solid"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50131648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tint val="75000"/>
          <a:shade val="95000"/>
          <a:satMod val="105000"/>
        </a:schemeClr>
      </a:solidFill>
      <a:prstDash val="solid"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fr-FR" sz="1400" baseline="0"/>
              <a:t>Parts des produits dans les ventes mensuelles</a:t>
            </a:r>
            <a:endParaRPr lang="fr-FR" sz="1400"/>
          </a:p>
        </c:rich>
      </c:tx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percentStacked"/>
        <c:varyColors val="0"/>
        <c:ser>
          <c:idx val="0"/>
          <c:order val="0"/>
          <c:tx>
            <c:strRef>
              <c:f>'Fiche 9'!$A$2</c:f>
              <c:strCache>
                <c:ptCount val="1"/>
                <c:pt idx="0">
                  <c:v>Produit 1</c:v>
                </c:pt>
              </c:strCache>
            </c:strRef>
          </c:tx>
          <c:invertIfNegative val="0"/>
          <c:cat>
            <c:strRef>
              <c:f>'Fiche 9'!$B$1:$M$1</c:f>
              <c:strCache>
                <c:ptCount val="12"/>
                <c:pt idx="0">
                  <c:v>janv</c:v>
                </c:pt>
                <c:pt idx="1">
                  <c:v>févr</c:v>
                </c:pt>
                <c:pt idx="2">
                  <c:v>mars</c:v>
                </c:pt>
                <c:pt idx="3">
                  <c:v>avr</c:v>
                </c:pt>
                <c:pt idx="4">
                  <c:v>mai</c:v>
                </c:pt>
                <c:pt idx="5">
                  <c:v>juin</c:v>
                </c:pt>
                <c:pt idx="6">
                  <c:v>juil</c:v>
                </c:pt>
                <c:pt idx="7">
                  <c:v>août</c:v>
                </c:pt>
                <c:pt idx="8">
                  <c:v>sept</c:v>
                </c:pt>
                <c:pt idx="9">
                  <c:v>oct</c:v>
                </c:pt>
                <c:pt idx="10">
                  <c:v>nov</c:v>
                </c:pt>
                <c:pt idx="11">
                  <c:v>déc</c:v>
                </c:pt>
              </c:strCache>
            </c:strRef>
          </c:cat>
          <c:val>
            <c:numRef>
              <c:f>'Fiche 9'!$B$2:$M$2</c:f>
              <c:numCache>
                <c:formatCode>General</c:formatCode>
                <c:ptCount val="12"/>
                <c:pt idx="0">
                  <c:v>100</c:v>
                </c:pt>
                <c:pt idx="1">
                  <c:v>125</c:v>
                </c:pt>
                <c:pt idx="2">
                  <c:v>163</c:v>
                </c:pt>
                <c:pt idx="3">
                  <c:v>163</c:v>
                </c:pt>
                <c:pt idx="4">
                  <c:v>170</c:v>
                </c:pt>
                <c:pt idx="5">
                  <c:v>185</c:v>
                </c:pt>
                <c:pt idx="6">
                  <c:v>192</c:v>
                </c:pt>
                <c:pt idx="7">
                  <c:v>248</c:v>
                </c:pt>
                <c:pt idx="8">
                  <c:v>258</c:v>
                </c:pt>
                <c:pt idx="9">
                  <c:v>289</c:v>
                </c:pt>
                <c:pt idx="10">
                  <c:v>296</c:v>
                </c:pt>
                <c:pt idx="11">
                  <c:v>350</c:v>
                </c:pt>
              </c:numCache>
            </c:numRef>
          </c:val>
        </c:ser>
        <c:ser>
          <c:idx val="1"/>
          <c:order val="1"/>
          <c:tx>
            <c:strRef>
              <c:f>'Fiche 9'!$A$3</c:f>
              <c:strCache>
                <c:ptCount val="1"/>
                <c:pt idx="0">
                  <c:v>Produit 2</c:v>
                </c:pt>
              </c:strCache>
            </c:strRef>
          </c:tx>
          <c:invertIfNegative val="0"/>
          <c:cat>
            <c:strRef>
              <c:f>'Fiche 9'!$B$1:$M$1</c:f>
              <c:strCache>
                <c:ptCount val="12"/>
                <c:pt idx="0">
                  <c:v>janv</c:v>
                </c:pt>
                <c:pt idx="1">
                  <c:v>févr</c:v>
                </c:pt>
                <c:pt idx="2">
                  <c:v>mars</c:v>
                </c:pt>
                <c:pt idx="3">
                  <c:v>avr</c:v>
                </c:pt>
                <c:pt idx="4">
                  <c:v>mai</c:v>
                </c:pt>
                <c:pt idx="5">
                  <c:v>juin</c:v>
                </c:pt>
                <c:pt idx="6">
                  <c:v>juil</c:v>
                </c:pt>
                <c:pt idx="7">
                  <c:v>août</c:v>
                </c:pt>
                <c:pt idx="8">
                  <c:v>sept</c:v>
                </c:pt>
                <c:pt idx="9">
                  <c:v>oct</c:v>
                </c:pt>
                <c:pt idx="10">
                  <c:v>nov</c:v>
                </c:pt>
                <c:pt idx="11">
                  <c:v>déc</c:v>
                </c:pt>
              </c:strCache>
            </c:strRef>
          </c:cat>
          <c:val>
            <c:numRef>
              <c:f>'Fiche 9'!$B$3:$M$3</c:f>
              <c:numCache>
                <c:formatCode>General</c:formatCode>
                <c:ptCount val="12"/>
                <c:pt idx="0">
                  <c:v>250</c:v>
                </c:pt>
                <c:pt idx="1">
                  <c:v>255</c:v>
                </c:pt>
                <c:pt idx="2">
                  <c:v>248</c:v>
                </c:pt>
                <c:pt idx="3">
                  <c:v>240</c:v>
                </c:pt>
                <c:pt idx="4">
                  <c:v>233</c:v>
                </c:pt>
                <c:pt idx="5">
                  <c:v>215</c:v>
                </c:pt>
                <c:pt idx="6">
                  <c:v>210</c:v>
                </c:pt>
                <c:pt idx="7">
                  <c:v>210</c:v>
                </c:pt>
                <c:pt idx="8">
                  <c:v>208</c:v>
                </c:pt>
                <c:pt idx="9">
                  <c:v>200</c:v>
                </c:pt>
                <c:pt idx="10">
                  <c:v>197</c:v>
                </c:pt>
                <c:pt idx="11">
                  <c:v>189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shape val="box"/>
        <c:axId val="350128904"/>
        <c:axId val="350129296"/>
        <c:axId val="0"/>
      </c:bar3DChart>
      <c:catAx>
        <c:axId val="35012890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350129296"/>
        <c:crosses val="autoZero"/>
        <c:auto val="1"/>
        <c:lblAlgn val="ctr"/>
        <c:lblOffset val="100"/>
        <c:noMultiLvlLbl val="0"/>
      </c:catAx>
      <c:valAx>
        <c:axId val="350129296"/>
        <c:scaling>
          <c:orientation val="minMax"/>
        </c:scaling>
        <c:delete val="0"/>
        <c:axPos val="l"/>
        <c:majorGridlines/>
        <c:numFmt formatCode="0%" sourceLinked="1"/>
        <c:majorTickMark val="none"/>
        <c:minorTickMark val="none"/>
        <c:tickLblPos val="nextTo"/>
        <c:spPr>
          <a:ln w="9525">
            <a:noFill/>
          </a:ln>
        </c:spPr>
        <c:crossAx val="35012890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'Fiche 9'!$A$2</c:f>
              <c:strCache>
                <c:ptCount val="1"/>
                <c:pt idx="0">
                  <c:v>Produit 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shade val="95000"/>
                          <a:satMod val="105000"/>
                        </a:schemeClr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'Fiche 9'!$B$1:$M$1</c:f>
              <c:strCache>
                <c:ptCount val="12"/>
                <c:pt idx="0">
                  <c:v>janv</c:v>
                </c:pt>
                <c:pt idx="1">
                  <c:v>févr</c:v>
                </c:pt>
                <c:pt idx="2">
                  <c:v>mars</c:v>
                </c:pt>
                <c:pt idx="3">
                  <c:v>avr</c:v>
                </c:pt>
                <c:pt idx="4">
                  <c:v>mai</c:v>
                </c:pt>
                <c:pt idx="5">
                  <c:v>juin</c:v>
                </c:pt>
                <c:pt idx="6">
                  <c:v>juil</c:v>
                </c:pt>
                <c:pt idx="7">
                  <c:v>août</c:v>
                </c:pt>
                <c:pt idx="8">
                  <c:v>sept</c:v>
                </c:pt>
                <c:pt idx="9">
                  <c:v>oct</c:v>
                </c:pt>
                <c:pt idx="10">
                  <c:v>nov</c:v>
                </c:pt>
                <c:pt idx="11">
                  <c:v>déc</c:v>
                </c:pt>
              </c:strCache>
            </c:strRef>
          </c:cat>
          <c:val>
            <c:numRef>
              <c:f>'Fiche 9'!$B$2:$M$2</c:f>
              <c:numCache>
                <c:formatCode>General</c:formatCode>
                <c:ptCount val="12"/>
                <c:pt idx="0">
                  <c:v>100</c:v>
                </c:pt>
                <c:pt idx="1">
                  <c:v>125</c:v>
                </c:pt>
                <c:pt idx="2">
                  <c:v>163</c:v>
                </c:pt>
                <c:pt idx="3">
                  <c:v>163</c:v>
                </c:pt>
                <c:pt idx="4">
                  <c:v>170</c:v>
                </c:pt>
                <c:pt idx="5">
                  <c:v>185</c:v>
                </c:pt>
                <c:pt idx="6">
                  <c:v>192</c:v>
                </c:pt>
                <c:pt idx="7">
                  <c:v>248</c:v>
                </c:pt>
                <c:pt idx="8">
                  <c:v>258</c:v>
                </c:pt>
                <c:pt idx="9">
                  <c:v>289</c:v>
                </c:pt>
                <c:pt idx="10">
                  <c:v>296</c:v>
                </c:pt>
                <c:pt idx="11">
                  <c:v>350</c:v>
                </c:pt>
              </c:numCache>
            </c:numRef>
          </c:val>
        </c:ser>
        <c:ser>
          <c:idx val="1"/>
          <c:order val="1"/>
          <c:tx>
            <c:strRef>
              <c:f>'Fiche 9'!$A$3</c:f>
              <c:strCache>
                <c:ptCount val="1"/>
                <c:pt idx="0">
                  <c:v>Produit 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shade val="95000"/>
                          <a:satMod val="105000"/>
                        </a:schemeClr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'Fiche 9'!$B$1:$M$1</c:f>
              <c:strCache>
                <c:ptCount val="12"/>
                <c:pt idx="0">
                  <c:v>janv</c:v>
                </c:pt>
                <c:pt idx="1">
                  <c:v>févr</c:v>
                </c:pt>
                <c:pt idx="2">
                  <c:v>mars</c:v>
                </c:pt>
                <c:pt idx="3">
                  <c:v>avr</c:v>
                </c:pt>
                <c:pt idx="4">
                  <c:v>mai</c:v>
                </c:pt>
                <c:pt idx="5">
                  <c:v>juin</c:v>
                </c:pt>
                <c:pt idx="6">
                  <c:v>juil</c:v>
                </c:pt>
                <c:pt idx="7">
                  <c:v>août</c:v>
                </c:pt>
                <c:pt idx="8">
                  <c:v>sept</c:v>
                </c:pt>
                <c:pt idx="9">
                  <c:v>oct</c:v>
                </c:pt>
                <c:pt idx="10">
                  <c:v>nov</c:v>
                </c:pt>
                <c:pt idx="11">
                  <c:v>déc</c:v>
                </c:pt>
              </c:strCache>
            </c:strRef>
          </c:cat>
          <c:val>
            <c:numRef>
              <c:f>'Fiche 9'!$B$3:$M$3</c:f>
              <c:numCache>
                <c:formatCode>General</c:formatCode>
                <c:ptCount val="12"/>
                <c:pt idx="0">
                  <c:v>250</c:v>
                </c:pt>
                <c:pt idx="1">
                  <c:v>255</c:v>
                </c:pt>
                <c:pt idx="2">
                  <c:v>248</c:v>
                </c:pt>
                <c:pt idx="3">
                  <c:v>240</c:v>
                </c:pt>
                <c:pt idx="4">
                  <c:v>233</c:v>
                </c:pt>
                <c:pt idx="5">
                  <c:v>215</c:v>
                </c:pt>
                <c:pt idx="6">
                  <c:v>210</c:v>
                </c:pt>
                <c:pt idx="7">
                  <c:v>210</c:v>
                </c:pt>
                <c:pt idx="8">
                  <c:v>208</c:v>
                </c:pt>
                <c:pt idx="9">
                  <c:v>200</c:v>
                </c:pt>
                <c:pt idx="10">
                  <c:v>197</c:v>
                </c:pt>
                <c:pt idx="11">
                  <c:v>189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75"/>
        <c:overlap val="100"/>
        <c:axId val="351256304"/>
        <c:axId val="351251992"/>
      </c:barChart>
      <c:catAx>
        <c:axId val="35125630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51251992"/>
        <c:crosses val="autoZero"/>
        <c:auto val="1"/>
        <c:lblAlgn val="ctr"/>
        <c:lblOffset val="100"/>
        <c:noMultiLvlLbl val="0"/>
      </c:catAx>
      <c:valAx>
        <c:axId val="3512519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tint val="75000"/>
                  <a:shade val="95000"/>
                  <a:satMod val="105000"/>
                </a:schemeClr>
              </a:solidFill>
              <a:prstDash val="solid"/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51256304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tint val="75000"/>
          <a:shade val="95000"/>
          <a:satMod val="105000"/>
        </a:schemeClr>
      </a:solidFill>
      <a:prstDash val="solid"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fr-FR" sz="1400" b="1" i="0" u="none" strike="noStrike" baseline="0"/>
              <a:t>Evolution du chiffre d’affaires et du taux de rentabilité entre 2009 et 2015</a:t>
            </a:r>
            <a:endParaRPr lang="fr-FR" sz="1400"/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'Fiche 10'!$A$2</c:f>
              <c:strCache>
                <c:ptCount val="1"/>
                <c:pt idx="0">
                  <c:v>Chiffre d'affaires, M€</c:v>
                </c:pt>
              </c:strCache>
            </c:strRef>
          </c:tx>
          <c:invertIfNegative val="0"/>
          <c:cat>
            <c:numRef>
              <c:f>'Fiche 10'!$B$1:$H$1</c:f>
              <c:numCache>
                <c:formatCode>General</c:formatCode>
                <c:ptCount val="7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</c:numCache>
            </c:numRef>
          </c:cat>
          <c:val>
            <c:numRef>
              <c:f>'Fiche 10'!$B$2:$H$2</c:f>
              <c:numCache>
                <c:formatCode>General</c:formatCode>
                <c:ptCount val="7"/>
                <c:pt idx="0">
                  <c:v>110</c:v>
                </c:pt>
                <c:pt idx="1">
                  <c:v>100</c:v>
                </c:pt>
                <c:pt idx="2">
                  <c:v>120</c:v>
                </c:pt>
                <c:pt idx="3">
                  <c:v>125</c:v>
                </c:pt>
                <c:pt idx="4">
                  <c:v>157</c:v>
                </c:pt>
                <c:pt idx="5">
                  <c:v>160</c:v>
                </c:pt>
                <c:pt idx="6">
                  <c:v>175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51255520"/>
        <c:axId val="351252384"/>
      </c:barChart>
      <c:lineChart>
        <c:grouping val="standard"/>
        <c:varyColors val="0"/>
        <c:ser>
          <c:idx val="1"/>
          <c:order val="1"/>
          <c:tx>
            <c:strRef>
              <c:f>'Fiche 10'!$A$3</c:f>
              <c:strCache>
                <c:ptCount val="1"/>
                <c:pt idx="0">
                  <c:v>Taux de rentabilité, %</c:v>
                </c:pt>
              </c:strCache>
            </c:strRef>
          </c:tx>
          <c:marker>
            <c:symbol val="none"/>
          </c:marker>
          <c:cat>
            <c:numRef>
              <c:f>'Fiche 10'!$B$1:$H$1</c:f>
              <c:numCache>
                <c:formatCode>General</c:formatCode>
                <c:ptCount val="7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</c:numCache>
            </c:numRef>
          </c:cat>
          <c:val>
            <c:numRef>
              <c:f>'Fiche 10'!$B$3:$H$3</c:f>
              <c:numCache>
                <c:formatCode>General</c:formatCode>
                <c:ptCount val="7"/>
                <c:pt idx="0">
                  <c:v>5</c:v>
                </c:pt>
                <c:pt idx="1">
                  <c:v>6</c:v>
                </c:pt>
                <c:pt idx="2">
                  <c:v>8</c:v>
                </c:pt>
                <c:pt idx="3">
                  <c:v>6</c:v>
                </c:pt>
                <c:pt idx="4">
                  <c:v>5</c:v>
                </c:pt>
                <c:pt idx="5">
                  <c:v>8</c:v>
                </c:pt>
                <c:pt idx="6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1257088"/>
        <c:axId val="351256696"/>
      </c:lineChart>
      <c:catAx>
        <c:axId val="3512555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51252384"/>
        <c:crosses val="autoZero"/>
        <c:auto val="1"/>
        <c:lblAlgn val="ctr"/>
        <c:lblOffset val="100"/>
        <c:noMultiLvlLbl val="0"/>
      </c:catAx>
      <c:valAx>
        <c:axId val="351252384"/>
        <c:scaling>
          <c:orientation val="minMax"/>
        </c:scaling>
        <c:delete val="0"/>
        <c:axPos val="l"/>
        <c:majorGridlines/>
        <c:title>
          <c:overlay val="0"/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70C0"/>
            </a:solidFill>
          </a:ln>
        </c:spPr>
        <c:crossAx val="351255520"/>
        <c:crosses val="autoZero"/>
        <c:crossBetween val="between"/>
      </c:valAx>
      <c:valAx>
        <c:axId val="351256696"/>
        <c:scaling>
          <c:orientation val="minMax"/>
        </c:scaling>
        <c:delete val="0"/>
        <c:axPos val="r"/>
        <c:title>
          <c:overlay val="0"/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FF0000"/>
            </a:solidFill>
          </a:ln>
        </c:spPr>
        <c:crossAx val="351257088"/>
        <c:crosses val="max"/>
        <c:crossBetween val="between"/>
      </c:valAx>
      <c:catAx>
        <c:axId val="351257088"/>
        <c:scaling>
          <c:orientation val="minMax"/>
        </c:scaling>
        <c:delete val="0"/>
        <c:axPos val="t"/>
        <c:numFmt formatCode="General" sourceLinked="1"/>
        <c:majorTickMark val="out"/>
        <c:minorTickMark val="none"/>
        <c:tickLblPos val="nextTo"/>
        <c:crossAx val="351256696"/>
        <c:crosses val="max"/>
        <c:auto val="1"/>
        <c:lblAlgn val="ctr"/>
        <c:lblOffset val="100"/>
        <c:noMultiLvlLbl val="0"/>
      </c:cat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Âge des salariés de deux entreprises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'Fiche 11'!$E$9</c:f>
              <c:strCache>
                <c:ptCount val="1"/>
                <c:pt idx="0">
                  <c:v>Q1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noFill/>
              <a:ln>
                <a:noFill/>
              </a:ln>
              <a:effectLst/>
            </c:spPr>
          </c:dPt>
          <c:dPt>
            <c:idx val="1"/>
            <c:invertIfNegative val="0"/>
            <c:bubble3D val="0"/>
            <c:spPr>
              <a:noFill/>
              <a:ln>
                <a:noFill/>
              </a:ln>
              <a:effectLst/>
            </c:spPr>
          </c:dPt>
          <c:errBars>
            <c:errBarType val="minus"/>
            <c:errValType val="cust"/>
            <c:noEndCap val="0"/>
            <c:plus>
              <c:numLit>
                <c:formatCode>General</c:formatCode>
                <c:ptCount val="1"/>
                <c:pt idx="0">
                  <c:v>1</c:v>
                </c:pt>
              </c:numLit>
            </c:plus>
            <c:minus>
              <c:numRef>
                <c:f>'Fiche 11'!$F$12:$G$12</c:f>
                <c:numCache>
                  <c:formatCode>General</c:formatCode>
                  <c:ptCount val="2"/>
                  <c:pt idx="0">
                    <c:v>12.5</c:v>
                  </c:pt>
                  <c:pt idx="1">
                    <c:v>7.5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'Fiche 11'!$F$1:$G$1</c:f>
              <c:strCache>
                <c:ptCount val="2"/>
                <c:pt idx="0">
                  <c:v>Entreprise A</c:v>
                </c:pt>
                <c:pt idx="1">
                  <c:v>Entreprise B</c:v>
                </c:pt>
              </c:strCache>
            </c:strRef>
          </c:cat>
          <c:val>
            <c:numRef>
              <c:f>'Fiche 11'!$F$9:$G$9</c:f>
              <c:numCache>
                <c:formatCode>General</c:formatCode>
                <c:ptCount val="2"/>
                <c:pt idx="0">
                  <c:v>34.5</c:v>
                </c:pt>
                <c:pt idx="1">
                  <c:v>35.5</c:v>
                </c:pt>
              </c:numCache>
            </c:numRef>
          </c:val>
        </c:ser>
        <c:ser>
          <c:idx val="1"/>
          <c:order val="1"/>
          <c:tx>
            <c:strRef>
              <c:f>'Fiche 11'!$E$10</c:f>
              <c:strCache>
                <c:ptCount val="1"/>
                <c:pt idx="0">
                  <c:v>Q2 Q1</c:v>
                </c:pt>
              </c:strCache>
            </c:strRef>
          </c:tx>
          <c:spPr>
            <a:noFill/>
            <a:ln w="22225">
              <a:solidFill>
                <a:schemeClr val="tx1"/>
              </a:solidFill>
            </a:ln>
            <a:effectLst/>
          </c:spPr>
          <c:invertIfNegative val="0"/>
          <c:cat>
            <c:strRef>
              <c:f>'Fiche 11'!$F$1:$G$1</c:f>
              <c:strCache>
                <c:ptCount val="2"/>
                <c:pt idx="0">
                  <c:v>Entreprise A</c:v>
                </c:pt>
                <c:pt idx="1">
                  <c:v>Entreprise B</c:v>
                </c:pt>
              </c:strCache>
            </c:strRef>
          </c:cat>
          <c:val>
            <c:numRef>
              <c:f>'Fiche 11'!$F$10:$G$10</c:f>
              <c:numCache>
                <c:formatCode>General</c:formatCode>
                <c:ptCount val="2"/>
                <c:pt idx="0">
                  <c:v>11.5</c:v>
                </c:pt>
                <c:pt idx="1">
                  <c:v>4.5</c:v>
                </c:pt>
              </c:numCache>
            </c:numRef>
          </c:val>
        </c:ser>
        <c:ser>
          <c:idx val="2"/>
          <c:order val="2"/>
          <c:tx>
            <c:strRef>
              <c:f>'Fiche 11'!$E$11</c:f>
              <c:strCache>
                <c:ptCount val="1"/>
                <c:pt idx="0">
                  <c:v>Q3 Q2</c:v>
                </c:pt>
              </c:strCache>
            </c:strRef>
          </c:tx>
          <c:spPr>
            <a:noFill/>
            <a:ln w="22225">
              <a:solidFill>
                <a:schemeClr val="tx1"/>
              </a:solidFill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'Fiche 11'!$F$13:$G$13</c:f>
                <c:numCache>
                  <c:formatCode>General</c:formatCode>
                  <c:ptCount val="2"/>
                  <c:pt idx="0">
                    <c:v>9.25</c:v>
                  </c:pt>
                  <c:pt idx="1">
                    <c:v>10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19050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'Fiche 11'!$F$1:$G$1</c:f>
              <c:strCache>
                <c:ptCount val="2"/>
                <c:pt idx="0">
                  <c:v>Entreprise A</c:v>
                </c:pt>
                <c:pt idx="1">
                  <c:v>Entreprise B</c:v>
                </c:pt>
              </c:strCache>
            </c:strRef>
          </c:cat>
          <c:val>
            <c:numRef>
              <c:f>'Fiche 11'!$F$11:$G$11</c:f>
              <c:numCache>
                <c:formatCode>General</c:formatCode>
                <c:ptCount val="2"/>
                <c:pt idx="0">
                  <c:v>6.75</c:v>
                </c:pt>
                <c:pt idx="1">
                  <c:v>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0"/>
        <c:overlap val="100"/>
        <c:axId val="351253952"/>
        <c:axId val="351257480"/>
      </c:barChart>
      <c:catAx>
        <c:axId val="3512539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51257480"/>
        <c:crosses val="autoZero"/>
        <c:auto val="1"/>
        <c:lblAlgn val="ctr"/>
        <c:lblOffset val="100"/>
        <c:noMultiLvlLbl val="0"/>
      </c:catAx>
      <c:valAx>
        <c:axId val="351257480"/>
        <c:scaling>
          <c:orientation val="minMax"/>
          <c:min val="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512539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Ventes en fonction de la publicité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spc="120" normalizeH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'Fiche 13'!$C$1</c:f>
              <c:strCache>
                <c:ptCount val="1"/>
                <c:pt idx="0">
                  <c:v>Ventes (en K€)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trendline>
            <c:spPr>
              <a:ln w="12700" cap="rnd">
                <a:solidFill>
                  <a:srgbClr val="FF0000"/>
                </a:solidFill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0.14197812773403323"/>
                  <c:y val="-1.4166666666666666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8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</c:trendlineLbl>
          </c:trendline>
          <c:xVal>
            <c:numRef>
              <c:f>'Fiche 13'!$B$2:$B$13</c:f>
              <c:numCache>
                <c:formatCode>0.0</c:formatCode>
                <c:ptCount val="12"/>
                <c:pt idx="0">
                  <c:v>5.5</c:v>
                </c:pt>
                <c:pt idx="1">
                  <c:v>5.8</c:v>
                </c:pt>
                <c:pt idx="2">
                  <c:v>6</c:v>
                </c:pt>
                <c:pt idx="3">
                  <c:v>5.9</c:v>
                </c:pt>
                <c:pt idx="4">
                  <c:v>6.2</c:v>
                </c:pt>
                <c:pt idx="5">
                  <c:v>6.3</c:v>
                </c:pt>
                <c:pt idx="6">
                  <c:v>6.5</c:v>
                </c:pt>
                <c:pt idx="7">
                  <c:v>6.6</c:v>
                </c:pt>
                <c:pt idx="8">
                  <c:v>6.4</c:v>
                </c:pt>
                <c:pt idx="9">
                  <c:v>6.5</c:v>
                </c:pt>
                <c:pt idx="10">
                  <c:v>6.7</c:v>
                </c:pt>
                <c:pt idx="11">
                  <c:v>6.8</c:v>
                </c:pt>
              </c:numCache>
            </c:numRef>
          </c:xVal>
          <c:yVal>
            <c:numRef>
              <c:f>'Fiche 13'!$C$2:$C$13</c:f>
              <c:numCache>
                <c:formatCode>General</c:formatCode>
                <c:ptCount val="12"/>
                <c:pt idx="0">
                  <c:v>100</c:v>
                </c:pt>
                <c:pt idx="1">
                  <c:v>110</c:v>
                </c:pt>
                <c:pt idx="2">
                  <c:v>112</c:v>
                </c:pt>
                <c:pt idx="3">
                  <c:v>115</c:v>
                </c:pt>
                <c:pt idx="4">
                  <c:v>117</c:v>
                </c:pt>
                <c:pt idx="5">
                  <c:v>116</c:v>
                </c:pt>
                <c:pt idx="6">
                  <c:v>118</c:v>
                </c:pt>
                <c:pt idx="7">
                  <c:v>120</c:v>
                </c:pt>
                <c:pt idx="8">
                  <c:v>121</c:v>
                </c:pt>
                <c:pt idx="9">
                  <c:v>120</c:v>
                </c:pt>
                <c:pt idx="10">
                  <c:v>117</c:v>
                </c:pt>
                <c:pt idx="11">
                  <c:v>123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8822728"/>
        <c:axId val="408823120"/>
      </c:scatterChart>
      <c:valAx>
        <c:axId val="408822728"/>
        <c:scaling>
          <c:orientation val="minMax"/>
          <c:min val="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Publicité ( en K€)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08823120"/>
        <c:crosses val="autoZero"/>
        <c:crossBetween val="midCat"/>
      </c:valAx>
      <c:valAx>
        <c:axId val="408823120"/>
        <c:scaling>
          <c:orientation val="minMax"/>
          <c:min val="9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Ventes (en K€)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088227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</c:trendlineLbl>
          </c:trendline>
          <c:xVal>
            <c:numRef>
              <c:f>'Fiche 13'!$B$2:$B$13</c:f>
              <c:numCache>
                <c:formatCode>0.0</c:formatCode>
                <c:ptCount val="12"/>
                <c:pt idx="0">
                  <c:v>5.5</c:v>
                </c:pt>
                <c:pt idx="1">
                  <c:v>5.8</c:v>
                </c:pt>
                <c:pt idx="2">
                  <c:v>6</c:v>
                </c:pt>
                <c:pt idx="3">
                  <c:v>5.9</c:v>
                </c:pt>
                <c:pt idx="4">
                  <c:v>6.2</c:v>
                </c:pt>
                <c:pt idx="5">
                  <c:v>6.3</c:v>
                </c:pt>
                <c:pt idx="6">
                  <c:v>6.5</c:v>
                </c:pt>
                <c:pt idx="7">
                  <c:v>6.6</c:v>
                </c:pt>
                <c:pt idx="8">
                  <c:v>6.4</c:v>
                </c:pt>
                <c:pt idx="9">
                  <c:v>6.5</c:v>
                </c:pt>
                <c:pt idx="10">
                  <c:v>6.7</c:v>
                </c:pt>
                <c:pt idx="11">
                  <c:v>6.8</c:v>
                </c:pt>
              </c:numCache>
            </c:numRef>
          </c:xVal>
          <c:yVal>
            <c:numRef>
              <c:f>'Fiche 13'!$C$2:$C$13</c:f>
              <c:numCache>
                <c:formatCode>General</c:formatCode>
                <c:ptCount val="12"/>
                <c:pt idx="0">
                  <c:v>100</c:v>
                </c:pt>
                <c:pt idx="1">
                  <c:v>110</c:v>
                </c:pt>
                <c:pt idx="2">
                  <c:v>112</c:v>
                </c:pt>
                <c:pt idx="3">
                  <c:v>115</c:v>
                </c:pt>
                <c:pt idx="4">
                  <c:v>117</c:v>
                </c:pt>
                <c:pt idx="5">
                  <c:v>116</c:v>
                </c:pt>
                <c:pt idx="6">
                  <c:v>118</c:v>
                </c:pt>
                <c:pt idx="7">
                  <c:v>120</c:v>
                </c:pt>
                <c:pt idx="8">
                  <c:v>121</c:v>
                </c:pt>
                <c:pt idx="9">
                  <c:v>120</c:v>
                </c:pt>
                <c:pt idx="10">
                  <c:v>117</c:v>
                </c:pt>
                <c:pt idx="11">
                  <c:v>123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1572640"/>
        <c:axId val="401571464"/>
      </c:scatterChart>
      <c:valAx>
        <c:axId val="401572640"/>
        <c:scaling>
          <c:orientation val="minMax"/>
          <c:min val="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01571464"/>
        <c:crosses val="autoZero"/>
        <c:crossBetween val="midCat"/>
      </c:valAx>
      <c:valAx>
        <c:axId val="401571464"/>
        <c:scaling>
          <c:orientation val="minMax"/>
          <c:min val="9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01572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10.xml><?xml version="1.0" encoding="utf-8"?>
<cs:chartStyle xmlns:cs="http://schemas.microsoft.com/office/drawing/2012/chartStyle" xmlns:a="http://schemas.openxmlformats.org/drawingml/2006/main" id="254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/>
    <cs:fillRef idx="2">
      <cs:styleClr val="auto"/>
    </cs:fillRef>
    <cs:effectRef idx="1"/>
    <cs:fontRef idx="minor">
      <a:schemeClr val="dk1"/>
    </cs:fontRef>
    <cs:spPr/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1.xml><?xml version="1.0" encoding="utf-8"?>
<cs:chartStyle xmlns:cs="http://schemas.microsoft.com/office/drawing/2012/chartStyle" xmlns:a="http://schemas.openxmlformats.org/drawingml/2006/main" id="344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12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344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17318</xdr:colOff>
      <xdr:row>4</xdr:row>
      <xdr:rowOff>20781</xdr:rowOff>
    </xdr:from>
    <xdr:to>
      <xdr:col>6</xdr:col>
      <xdr:colOff>169719</xdr:colOff>
      <xdr:row>20</xdr:row>
      <xdr:rowOff>106506</xdr:rowOff>
    </xdr:to>
    <xdr:graphicFrame macro="">
      <xdr:nvGraphicFramePr>
        <xdr:cNvPr id="3" name="Graphique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246784</xdr:colOff>
      <xdr:row>4</xdr:row>
      <xdr:rowOff>11255</xdr:rowOff>
    </xdr:from>
    <xdr:to>
      <xdr:col>13</xdr:col>
      <xdr:colOff>2598</xdr:colOff>
      <xdr:row>20</xdr:row>
      <xdr:rowOff>116030</xdr:rowOff>
    </xdr:to>
    <xdr:graphicFrame macro="">
      <xdr:nvGraphicFramePr>
        <xdr:cNvPr id="4" name="Graphique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9525</xdr:colOff>
      <xdr:row>4</xdr:row>
      <xdr:rowOff>10390</xdr:rowOff>
    </xdr:from>
    <xdr:to>
      <xdr:col>20</xdr:col>
      <xdr:colOff>238125</xdr:colOff>
      <xdr:row>20</xdr:row>
      <xdr:rowOff>129887</xdr:rowOff>
    </xdr:to>
    <xdr:graphicFrame macro="">
      <xdr:nvGraphicFramePr>
        <xdr:cNvPr id="5" name="Graphique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20</xdr:col>
      <xdr:colOff>381000</xdr:colOff>
      <xdr:row>3</xdr:row>
      <xdr:rowOff>190499</xdr:rowOff>
    </xdr:from>
    <xdr:to>
      <xdr:col>27</xdr:col>
      <xdr:colOff>2598</xdr:colOff>
      <xdr:row>20</xdr:row>
      <xdr:rowOff>103043</xdr:rowOff>
    </xdr:to>
    <xdr:graphicFrame macro="">
      <xdr:nvGraphicFramePr>
        <xdr:cNvPr id="6" name="Graphique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14</xdr:col>
      <xdr:colOff>9525</xdr:colOff>
      <xdr:row>23</xdr:row>
      <xdr:rowOff>19050</xdr:rowOff>
    </xdr:from>
    <xdr:to>
      <xdr:col>20</xdr:col>
      <xdr:colOff>209551</xdr:colOff>
      <xdr:row>39</xdr:row>
      <xdr:rowOff>114301</xdr:rowOff>
    </xdr:to>
    <xdr:graphicFrame macro="">
      <xdr:nvGraphicFramePr>
        <xdr:cNvPr id="8" name="Graphique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209551</xdr:colOff>
      <xdr:row>3</xdr:row>
      <xdr:rowOff>190499</xdr:rowOff>
    </xdr:from>
    <xdr:to>
      <xdr:col>7</xdr:col>
      <xdr:colOff>352426</xdr:colOff>
      <xdr:row>21</xdr:row>
      <xdr:rowOff>161924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173691</xdr:colOff>
      <xdr:row>18</xdr:row>
      <xdr:rowOff>145676</xdr:rowOff>
    </xdr:from>
    <xdr:to>
      <xdr:col>12</xdr:col>
      <xdr:colOff>235323</xdr:colOff>
      <xdr:row>27</xdr:row>
      <xdr:rowOff>95250</xdr:rowOff>
    </xdr:to>
    <xdr:sp macro="" textlink="">
      <xdr:nvSpPr>
        <xdr:cNvPr id="35" name="Rectangle 34"/>
        <xdr:cNvSpPr/>
      </xdr:nvSpPr>
      <xdr:spPr>
        <a:xfrm>
          <a:off x="4947397" y="3585882"/>
          <a:ext cx="3871632" cy="1664074"/>
        </a:xfrm>
        <a:prstGeom prst="rect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7</xdr:col>
      <xdr:colOff>342900</xdr:colOff>
      <xdr:row>0</xdr:row>
      <xdr:rowOff>176212</xdr:rowOff>
    </xdr:from>
    <xdr:to>
      <xdr:col>13</xdr:col>
      <xdr:colOff>342900</xdr:colOff>
      <xdr:row>15</xdr:row>
      <xdr:rowOff>52387</xdr:rowOff>
    </xdr:to>
    <xdr:graphicFrame macro="">
      <xdr:nvGraphicFramePr>
        <xdr:cNvPr id="4" name="Graphique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756399</xdr:colOff>
      <xdr:row>25</xdr:row>
      <xdr:rowOff>11206</xdr:rowOff>
    </xdr:from>
    <xdr:to>
      <xdr:col>8</xdr:col>
      <xdr:colOff>431429</xdr:colOff>
      <xdr:row>26</xdr:row>
      <xdr:rowOff>33618</xdr:rowOff>
    </xdr:to>
    <xdr:sp macro="" textlink="">
      <xdr:nvSpPr>
        <xdr:cNvPr id="31" name="ZoneTexte 30"/>
        <xdr:cNvSpPr txBox="1"/>
      </xdr:nvSpPr>
      <xdr:spPr>
        <a:xfrm>
          <a:off x="5530105" y="4784912"/>
          <a:ext cx="437030" cy="212912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25%</a:t>
          </a:r>
        </a:p>
      </xdr:txBody>
    </xdr:sp>
    <xdr:clientData/>
  </xdr:twoCellAnchor>
  <xdr:twoCellAnchor>
    <xdr:from>
      <xdr:col>11</xdr:col>
      <xdr:colOff>214034</xdr:colOff>
      <xdr:row>25</xdr:row>
      <xdr:rowOff>29136</xdr:rowOff>
    </xdr:from>
    <xdr:to>
      <xdr:col>11</xdr:col>
      <xdr:colOff>651064</xdr:colOff>
      <xdr:row>26</xdr:row>
      <xdr:rowOff>51548</xdr:rowOff>
    </xdr:to>
    <xdr:sp macro="" textlink="">
      <xdr:nvSpPr>
        <xdr:cNvPr id="32" name="ZoneTexte 31"/>
        <xdr:cNvSpPr txBox="1"/>
      </xdr:nvSpPr>
      <xdr:spPr>
        <a:xfrm>
          <a:off x="8035740" y="4802842"/>
          <a:ext cx="437030" cy="212912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25%</a:t>
          </a:r>
        </a:p>
      </xdr:txBody>
    </xdr:sp>
    <xdr:clientData/>
  </xdr:twoCellAnchor>
  <xdr:twoCellAnchor>
    <xdr:from>
      <xdr:col>9</xdr:col>
      <xdr:colOff>579346</xdr:colOff>
      <xdr:row>25</xdr:row>
      <xdr:rowOff>13448</xdr:rowOff>
    </xdr:from>
    <xdr:to>
      <xdr:col>10</xdr:col>
      <xdr:colOff>254376</xdr:colOff>
      <xdr:row>26</xdr:row>
      <xdr:rowOff>35860</xdr:rowOff>
    </xdr:to>
    <xdr:sp macro="" textlink="">
      <xdr:nvSpPr>
        <xdr:cNvPr id="33" name="ZoneTexte 32"/>
        <xdr:cNvSpPr txBox="1"/>
      </xdr:nvSpPr>
      <xdr:spPr>
        <a:xfrm>
          <a:off x="6877052" y="4787154"/>
          <a:ext cx="437030" cy="212912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50%</a:t>
          </a:r>
        </a:p>
      </xdr:txBody>
    </xdr:sp>
    <xdr:clientData/>
  </xdr:twoCellAnchor>
  <xdr:twoCellAnchor>
    <xdr:from>
      <xdr:col>7</xdr:col>
      <xdr:colOff>147918</xdr:colOff>
      <xdr:row>18</xdr:row>
      <xdr:rowOff>187139</xdr:rowOff>
    </xdr:from>
    <xdr:to>
      <xdr:col>12</xdr:col>
      <xdr:colOff>296956</xdr:colOff>
      <xdr:row>27</xdr:row>
      <xdr:rowOff>33618</xdr:rowOff>
    </xdr:to>
    <xdr:grpSp>
      <xdr:nvGrpSpPr>
        <xdr:cNvPr id="39" name="Groupe 38"/>
        <xdr:cNvGrpSpPr/>
      </xdr:nvGrpSpPr>
      <xdr:grpSpPr>
        <a:xfrm>
          <a:off x="5205693" y="3625664"/>
          <a:ext cx="3959038" cy="1560979"/>
          <a:chOff x="4921624" y="3627345"/>
          <a:chExt cx="3959038" cy="1560979"/>
        </a:xfrm>
      </xdr:grpSpPr>
      <xdr:grpSp>
        <xdr:nvGrpSpPr>
          <xdr:cNvPr id="13" name="Groupe 12"/>
          <xdr:cNvGrpSpPr/>
        </xdr:nvGrpSpPr>
        <xdr:grpSpPr>
          <a:xfrm>
            <a:off x="5068981" y="3935506"/>
            <a:ext cx="3543300" cy="628650"/>
            <a:chOff x="5067300" y="3933825"/>
            <a:chExt cx="3543300" cy="628650"/>
          </a:xfrm>
        </xdr:grpSpPr>
        <xdr:sp macro="" textlink="">
          <xdr:nvSpPr>
            <xdr:cNvPr id="2" name="Rectangle 1"/>
            <xdr:cNvSpPr/>
          </xdr:nvSpPr>
          <xdr:spPr>
            <a:xfrm>
              <a:off x="6276975" y="3943350"/>
              <a:ext cx="1533525" cy="619125"/>
            </a:xfrm>
            <a:prstGeom prst="rect">
              <a:avLst/>
            </a:prstGeom>
            <a:solidFill>
              <a:schemeClr val="bg1"/>
            </a:solidFill>
            <a:ln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fr-FR" sz="1100"/>
            </a:p>
          </xdr:txBody>
        </xdr:sp>
        <xdr:cxnSp macro="">
          <xdr:nvCxnSpPr>
            <xdr:cNvPr id="5" name="Connecteur droit 4"/>
            <xdr:cNvCxnSpPr/>
          </xdr:nvCxnSpPr>
          <xdr:spPr>
            <a:xfrm>
              <a:off x="6938963" y="3933825"/>
              <a:ext cx="0" cy="619125"/>
            </a:xfrm>
            <a:prstGeom prst="line">
              <a:avLst/>
            </a:prstGeom>
            <a:ln w="25400">
              <a:solidFill>
                <a:schemeClr val="tx1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7" name="Connecteur droit avec flèche 6"/>
            <xdr:cNvCxnSpPr>
              <a:stCxn id="2" idx="3"/>
            </xdr:cNvCxnSpPr>
          </xdr:nvCxnSpPr>
          <xdr:spPr>
            <a:xfrm>
              <a:off x="7810500" y="4252913"/>
              <a:ext cx="790575" cy="4762"/>
            </a:xfrm>
            <a:prstGeom prst="straightConnector1">
              <a:avLst/>
            </a:prstGeom>
            <a:ln w="25400">
              <a:solidFill>
                <a:schemeClr val="tx1"/>
              </a:solidFill>
              <a:miter lim="800000"/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8" name="Connecteur droit avec flèche 7"/>
            <xdr:cNvCxnSpPr/>
          </xdr:nvCxnSpPr>
          <xdr:spPr>
            <a:xfrm flipV="1">
              <a:off x="5067300" y="4248150"/>
              <a:ext cx="1200150" cy="9525"/>
            </a:xfrm>
            <a:prstGeom prst="straightConnector1">
              <a:avLst/>
            </a:prstGeom>
            <a:ln w="25400">
              <a:solidFill>
                <a:schemeClr val="tx1"/>
              </a:solidFill>
              <a:miter lim="800000"/>
              <a:tailEnd type="non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11" name="Connecteur droit 10"/>
            <xdr:cNvCxnSpPr/>
          </xdr:nvCxnSpPr>
          <xdr:spPr>
            <a:xfrm>
              <a:off x="5067300" y="4124325"/>
              <a:ext cx="0" cy="247650"/>
            </a:xfrm>
            <a:prstGeom prst="line">
              <a:avLst/>
            </a:prstGeom>
            <a:ln w="25400">
              <a:solidFill>
                <a:schemeClr val="tx1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12" name="Connecteur droit 11"/>
            <xdr:cNvCxnSpPr/>
          </xdr:nvCxnSpPr>
          <xdr:spPr>
            <a:xfrm>
              <a:off x="8610600" y="4133850"/>
              <a:ext cx="0" cy="247650"/>
            </a:xfrm>
            <a:prstGeom prst="line">
              <a:avLst/>
            </a:prstGeom>
            <a:ln w="25400">
              <a:solidFill>
                <a:schemeClr val="tx1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grpSp>
        <xdr:nvGrpSpPr>
          <xdr:cNvPr id="38" name="Groupe 37"/>
          <xdr:cNvGrpSpPr/>
        </xdr:nvGrpSpPr>
        <xdr:grpSpPr>
          <a:xfrm>
            <a:off x="4921624" y="3627345"/>
            <a:ext cx="3959038" cy="1560979"/>
            <a:chOff x="4921624" y="3627345"/>
            <a:chExt cx="3959038" cy="1560979"/>
          </a:xfrm>
        </xdr:grpSpPr>
        <xdr:cxnSp macro="">
          <xdr:nvCxnSpPr>
            <xdr:cNvPr id="17" name="Connecteur droit 16"/>
            <xdr:cNvCxnSpPr/>
          </xdr:nvCxnSpPr>
          <xdr:spPr>
            <a:xfrm>
              <a:off x="5066783" y="4487956"/>
              <a:ext cx="0" cy="688731"/>
            </a:xfrm>
            <a:prstGeom prst="line">
              <a:avLst/>
            </a:prstGeom>
            <a:ln w="12700">
              <a:solidFill>
                <a:schemeClr val="tx1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20" name="Connecteur droit 19"/>
            <xdr:cNvCxnSpPr/>
          </xdr:nvCxnSpPr>
          <xdr:spPr>
            <a:xfrm>
              <a:off x="7826102" y="4653544"/>
              <a:ext cx="1207" cy="534780"/>
            </a:xfrm>
            <a:prstGeom prst="line">
              <a:avLst/>
            </a:prstGeom>
            <a:ln w="12700">
              <a:solidFill>
                <a:schemeClr val="tx1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21" name="Connecteur droit 20"/>
            <xdr:cNvCxnSpPr/>
          </xdr:nvCxnSpPr>
          <xdr:spPr>
            <a:xfrm>
              <a:off x="8615945" y="4483560"/>
              <a:ext cx="0" cy="688731"/>
            </a:xfrm>
            <a:prstGeom prst="line">
              <a:avLst/>
            </a:prstGeom>
            <a:ln w="12700">
              <a:solidFill>
                <a:schemeClr val="tx1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24" name="Connecteur droit 23"/>
            <xdr:cNvCxnSpPr/>
          </xdr:nvCxnSpPr>
          <xdr:spPr>
            <a:xfrm>
              <a:off x="6286414" y="4643459"/>
              <a:ext cx="1207" cy="534780"/>
            </a:xfrm>
            <a:prstGeom prst="line">
              <a:avLst/>
            </a:prstGeom>
            <a:ln w="12700">
              <a:solidFill>
                <a:schemeClr val="tx1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26" name="Connecteur droit avec flèche 25"/>
            <xdr:cNvCxnSpPr/>
          </xdr:nvCxnSpPr>
          <xdr:spPr>
            <a:xfrm>
              <a:off x="5059456" y="5076265"/>
              <a:ext cx="1232647" cy="5603"/>
            </a:xfrm>
            <a:prstGeom prst="straightConnector1">
              <a:avLst/>
            </a:prstGeom>
            <a:ln>
              <a:solidFill>
                <a:schemeClr val="tx1"/>
              </a:solidFill>
              <a:headEnd type="triangle"/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27" name="Connecteur droit avec flèche 26"/>
            <xdr:cNvCxnSpPr/>
          </xdr:nvCxnSpPr>
          <xdr:spPr>
            <a:xfrm>
              <a:off x="6293223" y="5082989"/>
              <a:ext cx="1539689" cy="10085"/>
            </a:xfrm>
            <a:prstGeom prst="straightConnector1">
              <a:avLst/>
            </a:prstGeom>
            <a:ln>
              <a:solidFill>
                <a:schemeClr val="tx1"/>
              </a:solidFill>
              <a:headEnd type="triangle"/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29" name="Connecteur droit avec flèche 28"/>
            <xdr:cNvCxnSpPr/>
          </xdr:nvCxnSpPr>
          <xdr:spPr>
            <a:xfrm flipV="1">
              <a:off x="7834031" y="5093074"/>
              <a:ext cx="788895" cy="1126"/>
            </a:xfrm>
            <a:prstGeom prst="straightConnector1">
              <a:avLst/>
            </a:prstGeom>
            <a:ln>
              <a:solidFill>
                <a:schemeClr val="tx1"/>
              </a:solidFill>
              <a:headEnd type="triangle"/>
              <a:tailEnd type="triangle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sp macro="" textlink="">
          <xdr:nvSpPr>
            <xdr:cNvPr id="34" name="ZoneTexte 33"/>
            <xdr:cNvSpPr txBox="1"/>
          </xdr:nvSpPr>
          <xdr:spPr>
            <a:xfrm>
              <a:off x="4921624" y="3627345"/>
              <a:ext cx="3959038" cy="212912"/>
            </a:xfrm>
            <a:prstGeom prst="rect">
              <a:avLst/>
            </a:prstGeom>
            <a:solidFill>
              <a:schemeClr val="lt1"/>
            </a:solidFill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fr-FR" sz="1100"/>
                <a:t>Min	</a:t>
              </a:r>
              <a:r>
                <a:rPr lang="fr-FR" sz="1100" baseline="0"/>
                <a:t>          Q1               Q2	Q3                  Max</a:t>
              </a:r>
              <a:endParaRPr lang="fr-FR" sz="1100"/>
            </a:p>
          </xdr:txBody>
        </xdr:sp>
      </xdr:grpSp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71437</xdr:rowOff>
    </xdr:from>
    <xdr:to>
      <xdr:col>4</xdr:col>
      <xdr:colOff>600075</xdr:colOff>
      <xdr:row>28</xdr:row>
      <xdr:rowOff>147637</xdr:rowOff>
    </xdr:to>
    <xdr:graphicFrame macro="">
      <xdr:nvGraphicFramePr>
        <xdr:cNvPr id="16" name="Graphique 1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681037</xdr:colOff>
      <xdr:row>0</xdr:row>
      <xdr:rowOff>90487</xdr:rowOff>
    </xdr:from>
    <xdr:to>
      <xdr:col>9</xdr:col>
      <xdr:colOff>681037</xdr:colOff>
      <xdr:row>14</xdr:row>
      <xdr:rowOff>166687</xdr:rowOff>
    </xdr:to>
    <xdr:graphicFrame macro="">
      <xdr:nvGraphicFramePr>
        <xdr:cNvPr id="18" name="Graphique 1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69271</xdr:colOff>
      <xdr:row>22</xdr:row>
      <xdr:rowOff>25978</xdr:rowOff>
    </xdr:from>
    <xdr:to>
      <xdr:col>7</xdr:col>
      <xdr:colOff>736023</xdr:colOff>
      <xdr:row>42</xdr:row>
      <xdr:rowOff>103909</xdr:rowOff>
    </xdr:to>
    <xdr:graphicFrame macro="">
      <xdr:nvGraphicFramePr>
        <xdr:cNvPr id="5" name="Graphique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581026</xdr:colOff>
      <xdr:row>7</xdr:row>
      <xdr:rowOff>161925</xdr:rowOff>
    </xdr:from>
    <xdr:to>
      <xdr:col>10</xdr:col>
      <xdr:colOff>647701</xdr:colOff>
      <xdr:row>24</xdr:row>
      <xdr:rowOff>180975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147637</xdr:colOff>
      <xdr:row>1</xdr:row>
      <xdr:rowOff>14287</xdr:rowOff>
    </xdr:from>
    <xdr:to>
      <xdr:col>17</xdr:col>
      <xdr:colOff>147637</xdr:colOff>
      <xdr:row>15</xdr:row>
      <xdr:rowOff>80962</xdr:rowOff>
    </xdr:to>
    <xdr:graphicFrame macro="">
      <xdr:nvGraphicFramePr>
        <xdr:cNvPr id="5" name="Graphique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142876</xdr:colOff>
      <xdr:row>3</xdr:row>
      <xdr:rowOff>14287</xdr:rowOff>
    </xdr:from>
    <xdr:to>
      <xdr:col>3</xdr:col>
      <xdr:colOff>695326</xdr:colOff>
      <xdr:row>18</xdr:row>
      <xdr:rowOff>47625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733425</xdr:colOff>
      <xdr:row>25</xdr:row>
      <xdr:rowOff>138112</xdr:rowOff>
    </xdr:from>
    <xdr:to>
      <xdr:col>6</xdr:col>
      <xdr:colOff>209550</xdr:colOff>
      <xdr:row>41</xdr:row>
      <xdr:rowOff>152400</xdr:rowOff>
    </xdr:to>
    <xdr:graphicFrame macro="">
      <xdr:nvGraphicFramePr>
        <xdr:cNvPr id="4" name="Graphique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152400</xdr:colOff>
      <xdr:row>3</xdr:row>
      <xdr:rowOff>9525</xdr:rowOff>
    </xdr:from>
    <xdr:to>
      <xdr:col>8</xdr:col>
      <xdr:colOff>419100</xdr:colOff>
      <xdr:row>18</xdr:row>
      <xdr:rowOff>42863</xdr:rowOff>
    </xdr:to>
    <xdr:graphicFrame macro="">
      <xdr:nvGraphicFramePr>
        <xdr:cNvPr id="6" name="Graphique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oneCellAnchor>
    <xdr:from>
      <xdr:col>1</xdr:col>
      <xdr:colOff>114300</xdr:colOff>
      <xdr:row>30</xdr:row>
      <xdr:rowOff>38100</xdr:rowOff>
    </xdr:from>
    <xdr:ext cx="533400" cy="280205"/>
    <xdr:sp macro="" textlink="">
      <xdr:nvSpPr>
        <xdr:cNvPr id="8" name="ZoneTexte 7"/>
        <xdr:cNvSpPr txBox="1"/>
      </xdr:nvSpPr>
      <xdr:spPr>
        <a:xfrm>
          <a:off x="1000125" y="5753100"/>
          <a:ext cx="533400" cy="280205"/>
        </a:xfrm>
        <a:prstGeom prst="borderCallout1">
          <a:avLst>
            <a:gd name="adj1" fmla="val 50179"/>
            <a:gd name="adj2" fmla="val 100622"/>
            <a:gd name="adj3" fmla="val 138258"/>
            <a:gd name="adj4" fmla="val 159907"/>
          </a:avLst>
        </a:prstGeom>
        <a:solidFill>
          <a:schemeClr val="lt1"/>
        </a:solidFill>
        <a:ln w="12700" cmpd="sng">
          <a:solidFill>
            <a:schemeClr val="tx1">
              <a:lumMod val="50000"/>
              <a:lumOff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fr-FR" sz="1200"/>
            <a:t>2014</a:t>
          </a:r>
        </a:p>
      </xdr:txBody>
    </xdr:sp>
    <xdr:clientData/>
  </xdr:one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0.05866</cdr:x>
      <cdr:y>0.15345</cdr:y>
    </cdr:from>
    <cdr:to>
      <cdr:x>0.1746</cdr:x>
      <cdr:y>0.24495</cdr:y>
    </cdr:to>
    <cdr:sp macro="" textlink="">
      <cdr:nvSpPr>
        <cdr:cNvPr id="2" name="ZoneTexte 7"/>
        <cdr:cNvSpPr txBox="1"/>
      </cdr:nvSpPr>
      <cdr:spPr>
        <a:xfrm xmlns:a="http://schemas.openxmlformats.org/drawingml/2006/main">
          <a:off x="269875" y="469900"/>
          <a:ext cx="533400" cy="280205"/>
        </a:xfrm>
        <a:prstGeom xmlns:a="http://schemas.openxmlformats.org/drawingml/2006/main" prst="borderCallout1">
          <a:avLst>
            <a:gd name="adj1" fmla="val 50179"/>
            <a:gd name="adj2" fmla="val 100622"/>
            <a:gd name="adj3" fmla="val 281028"/>
            <a:gd name="adj4" fmla="val 245622"/>
          </a:avLst>
        </a:prstGeom>
        <a:solidFill xmlns:a="http://schemas.openxmlformats.org/drawingml/2006/main">
          <a:schemeClr val="bg1"/>
        </a:solidFill>
        <a:ln xmlns:a="http://schemas.openxmlformats.org/drawingml/2006/main" w="9525" cmpd="sng">
          <a:solidFill>
            <a:schemeClr val="tx1">
              <a:lumMod val="50000"/>
              <a:lumOff val="50000"/>
            </a:schemeClr>
          </a:solidFill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1200"/>
            <a:t>2013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85725</xdr:colOff>
      <xdr:row>0</xdr:row>
      <xdr:rowOff>95250</xdr:rowOff>
    </xdr:from>
    <xdr:to>
      <xdr:col>8</xdr:col>
      <xdr:colOff>85725</xdr:colOff>
      <xdr:row>14</xdr:row>
      <xdr:rowOff>171450</xdr:rowOff>
    </xdr:to>
    <xdr:graphicFrame macro="">
      <xdr:nvGraphicFramePr>
        <xdr:cNvPr id="3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2"/>
  <sheetViews>
    <sheetView topLeftCell="M14" zoomScaleNormal="100" workbookViewId="0">
      <selection activeCell="W31" sqref="W31"/>
    </sheetView>
  </sheetViews>
  <sheetFormatPr baseColWidth="10" defaultRowHeight="15" x14ac:dyDescent="0.25"/>
  <cols>
    <col min="1" max="1" width="12.7109375" customWidth="1"/>
    <col min="2" max="13" width="10.5703125" customWidth="1"/>
    <col min="15" max="15" width="12.5703125" customWidth="1"/>
    <col min="16" max="27" width="10.5703125" customWidth="1"/>
  </cols>
  <sheetData>
    <row r="1" spans="1:27" ht="15.75" x14ac:dyDescent="0.25">
      <c r="A1" s="3" t="s">
        <v>6</v>
      </c>
      <c r="B1" s="12" t="s">
        <v>16</v>
      </c>
      <c r="C1" s="12" t="s">
        <v>17</v>
      </c>
      <c r="D1" s="12" t="s">
        <v>0</v>
      </c>
      <c r="E1" s="12" t="s">
        <v>18</v>
      </c>
      <c r="F1" s="12" t="s">
        <v>1</v>
      </c>
      <c r="G1" s="12" t="s">
        <v>2</v>
      </c>
      <c r="H1" s="12" t="s">
        <v>19</v>
      </c>
      <c r="I1" s="12" t="s">
        <v>3</v>
      </c>
      <c r="J1" s="12" t="s">
        <v>20</v>
      </c>
      <c r="K1" s="12" t="s">
        <v>21</v>
      </c>
      <c r="L1" s="12" t="s">
        <v>22</v>
      </c>
      <c r="M1" s="12" t="s">
        <v>23</v>
      </c>
      <c r="O1" s="3" t="s">
        <v>6</v>
      </c>
      <c r="P1" s="12" t="s">
        <v>16</v>
      </c>
      <c r="Q1" s="12" t="s">
        <v>17</v>
      </c>
      <c r="R1" s="12" t="s">
        <v>0</v>
      </c>
      <c r="S1" s="12" t="s">
        <v>18</v>
      </c>
      <c r="T1" s="12" t="s">
        <v>1</v>
      </c>
      <c r="U1" s="12" t="s">
        <v>2</v>
      </c>
      <c r="V1" s="12" t="s">
        <v>19</v>
      </c>
      <c r="W1" s="12" t="s">
        <v>3</v>
      </c>
      <c r="X1" s="12" t="s">
        <v>20</v>
      </c>
      <c r="Y1" s="12" t="s">
        <v>21</v>
      </c>
      <c r="Z1" s="12" t="s">
        <v>22</v>
      </c>
      <c r="AA1" s="12" t="s">
        <v>23</v>
      </c>
    </row>
    <row r="2" spans="1:27" ht="15.75" x14ac:dyDescent="0.25">
      <c r="A2" s="4" t="s">
        <v>4</v>
      </c>
      <c r="B2" s="13">
        <v>100</v>
      </c>
      <c r="C2" s="13">
        <v>125</v>
      </c>
      <c r="D2" s="13">
        <v>163</v>
      </c>
      <c r="E2" s="13">
        <v>163</v>
      </c>
      <c r="F2" s="13">
        <v>170</v>
      </c>
      <c r="G2" s="13">
        <v>185</v>
      </c>
      <c r="H2" s="13">
        <v>192</v>
      </c>
      <c r="I2" s="13">
        <v>248</v>
      </c>
      <c r="J2" s="13">
        <v>258</v>
      </c>
      <c r="K2" s="13">
        <v>289</v>
      </c>
      <c r="L2" s="13">
        <v>296</v>
      </c>
      <c r="M2" s="13">
        <v>350</v>
      </c>
      <c r="O2" s="4" t="s">
        <v>4</v>
      </c>
      <c r="P2" s="13">
        <v>100</v>
      </c>
      <c r="Q2" s="13">
        <v>125</v>
      </c>
      <c r="R2" s="13">
        <v>163</v>
      </c>
      <c r="S2" s="13">
        <v>163</v>
      </c>
      <c r="T2" s="13">
        <v>170</v>
      </c>
      <c r="U2" s="13">
        <v>185</v>
      </c>
      <c r="V2" s="13">
        <v>192</v>
      </c>
      <c r="W2" s="13">
        <v>248</v>
      </c>
      <c r="X2" s="13">
        <v>258</v>
      </c>
      <c r="Y2" s="13">
        <v>289</v>
      </c>
      <c r="Z2" s="13">
        <v>296</v>
      </c>
      <c r="AA2" s="13">
        <v>350</v>
      </c>
    </row>
    <row r="3" spans="1:27" ht="15.75" x14ac:dyDescent="0.25">
      <c r="A3" s="4" t="s">
        <v>5</v>
      </c>
      <c r="B3" s="13">
        <v>250</v>
      </c>
      <c r="C3" s="13">
        <v>255</v>
      </c>
      <c r="D3" s="13">
        <v>248</v>
      </c>
      <c r="E3" s="13">
        <v>240</v>
      </c>
      <c r="F3" s="13">
        <v>233</v>
      </c>
      <c r="G3" s="13">
        <v>215</v>
      </c>
      <c r="H3" s="13">
        <v>210</v>
      </c>
      <c r="I3" s="13">
        <v>210</v>
      </c>
      <c r="J3" s="13">
        <v>208</v>
      </c>
      <c r="K3" s="13">
        <v>200</v>
      </c>
      <c r="L3" s="13">
        <v>197</v>
      </c>
      <c r="M3" s="13">
        <v>189</v>
      </c>
      <c r="O3" s="4" t="s">
        <v>5</v>
      </c>
      <c r="P3" s="13">
        <v>250</v>
      </c>
      <c r="Q3" s="13">
        <v>255</v>
      </c>
      <c r="R3" s="13">
        <v>248</v>
      </c>
      <c r="S3" s="13">
        <v>240</v>
      </c>
      <c r="T3" s="13">
        <v>233</v>
      </c>
      <c r="U3" s="13">
        <v>215</v>
      </c>
      <c r="V3" s="13">
        <v>210</v>
      </c>
      <c r="W3" s="13">
        <v>210</v>
      </c>
      <c r="X3" s="13">
        <v>208</v>
      </c>
      <c r="Y3" s="13">
        <v>200</v>
      </c>
      <c r="Z3" s="13">
        <v>197</v>
      </c>
      <c r="AA3" s="13">
        <v>189</v>
      </c>
    </row>
    <row r="22" spans="3:24" ht="18.75" x14ac:dyDescent="0.3">
      <c r="C22" s="11" t="s">
        <v>24</v>
      </c>
      <c r="D22" s="1" t="s">
        <v>25</v>
      </c>
      <c r="J22" s="2" t="s">
        <v>7</v>
      </c>
      <c r="Q22" s="2"/>
      <c r="W22" s="2"/>
      <c r="X22" s="2"/>
    </row>
    <row r="42" spans="3:10" ht="18.75" x14ac:dyDescent="0.3">
      <c r="C42" s="1" t="s">
        <v>8</v>
      </c>
      <c r="I42" s="1" t="s">
        <v>9</v>
      </c>
      <c r="J42" s="2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"/>
  <sheetViews>
    <sheetView topLeftCell="A2" workbookViewId="0">
      <selection activeCell="K17" sqref="K17"/>
    </sheetView>
  </sheetViews>
  <sheetFormatPr baseColWidth="10" defaultRowHeight="15" x14ac:dyDescent="0.25"/>
  <cols>
    <col min="1" max="1" width="21" customWidth="1"/>
    <col min="2" max="8" width="8.7109375" customWidth="1"/>
  </cols>
  <sheetData>
    <row r="1" spans="1:8" ht="15.75" x14ac:dyDescent="0.25">
      <c r="A1" s="3"/>
      <c r="B1" s="4">
        <v>2009</v>
      </c>
      <c r="C1" s="4">
        <v>2010</v>
      </c>
      <c r="D1" s="4">
        <v>2011</v>
      </c>
      <c r="E1" s="4">
        <v>2012</v>
      </c>
      <c r="F1" s="4">
        <v>2013</v>
      </c>
      <c r="G1" s="4">
        <v>2014</v>
      </c>
      <c r="H1" s="4">
        <v>2015</v>
      </c>
    </row>
    <row r="2" spans="1:8" ht="15.75" x14ac:dyDescent="0.25">
      <c r="A2" s="4" t="s">
        <v>10</v>
      </c>
      <c r="B2" s="5">
        <v>110</v>
      </c>
      <c r="C2" s="5">
        <v>100</v>
      </c>
      <c r="D2" s="5">
        <v>120</v>
      </c>
      <c r="E2" s="5">
        <v>125</v>
      </c>
      <c r="F2" s="5">
        <v>157</v>
      </c>
      <c r="G2" s="5">
        <v>160</v>
      </c>
      <c r="H2" s="5">
        <v>175</v>
      </c>
    </row>
    <row r="3" spans="1:8" ht="15.75" x14ac:dyDescent="0.25">
      <c r="A3" s="4" t="s">
        <v>11</v>
      </c>
      <c r="B3" s="5">
        <v>5</v>
      </c>
      <c r="C3" s="5">
        <v>6</v>
      </c>
      <c r="D3" s="5">
        <v>8</v>
      </c>
      <c r="E3" s="5">
        <v>6</v>
      </c>
      <c r="F3" s="5">
        <v>5</v>
      </c>
      <c r="G3" s="5">
        <v>8</v>
      </c>
      <c r="H3" s="5">
        <v>10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topLeftCell="B1" zoomScaleNormal="100" workbookViewId="0">
      <selection activeCell="O11" sqref="O11"/>
    </sheetView>
  </sheetViews>
  <sheetFormatPr baseColWidth="10" defaultRowHeight="15" x14ac:dyDescent="0.25"/>
  <cols>
    <col min="1" max="1" width="11.5703125" style="6" customWidth="1"/>
    <col min="2" max="2" width="12.28515625" customWidth="1"/>
    <col min="3" max="3" width="12" customWidth="1"/>
    <col min="4" max="4" width="3.85546875" customWidth="1"/>
    <col min="5" max="5" width="13.28515625" customWidth="1"/>
  </cols>
  <sheetData>
    <row r="1" spans="1:7" ht="15.75" thickBot="1" x14ac:dyDescent="0.3">
      <c r="A1" s="44"/>
      <c r="B1" s="38" t="s">
        <v>54</v>
      </c>
      <c r="C1" s="38" t="s">
        <v>55</v>
      </c>
      <c r="D1" s="43"/>
      <c r="E1" s="28"/>
      <c r="F1" s="40" t="s">
        <v>54</v>
      </c>
      <c r="G1" s="40" t="s">
        <v>55</v>
      </c>
    </row>
    <row r="2" spans="1:7" x14ac:dyDescent="0.25">
      <c r="A2" s="45" t="s">
        <v>66</v>
      </c>
      <c r="B2" s="6">
        <v>62</v>
      </c>
      <c r="C2" s="6">
        <v>55</v>
      </c>
      <c r="D2" s="6"/>
      <c r="E2" s="28" t="s">
        <v>56</v>
      </c>
      <c r="F2" s="28">
        <f>MIN(B2:B31)</f>
        <v>22</v>
      </c>
      <c r="G2" s="28">
        <f>MIN(C2:C31)</f>
        <v>28</v>
      </c>
    </row>
    <row r="3" spans="1:7" x14ac:dyDescent="0.25">
      <c r="A3" s="45" t="s">
        <v>67</v>
      </c>
      <c r="B3" s="6">
        <v>33</v>
      </c>
      <c r="C3" s="6">
        <v>30</v>
      </c>
      <c r="D3" s="6"/>
      <c r="E3" s="28" t="s">
        <v>58</v>
      </c>
      <c r="F3" s="28">
        <f>QUARTILE(B2:B31,1)</f>
        <v>34.5</v>
      </c>
      <c r="G3" s="28">
        <f>QUARTILE(C2:C31,1)</f>
        <v>35.5</v>
      </c>
    </row>
    <row r="4" spans="1:7" x14ac:dyDescent="0.25">
      <c r="A4" s="45" t="s">
        <v>68</v>
      </c>
      <c r="B4" s="6">
        <v>49</v>
      </c>
      <c r="C4" s="6">
        <v>35</v>
      </c>
      <c r="D4" s="6"/>
      <c r="E4" s="28" t="s">
        <v>62</v>
      </c>
      <c r="F4" s="28">
        <f>MEDIAN(B2:B31)</f>
        <v>46</v>
      </c>
      <c r="G4" s="28">
        <f>MEDIAN(C2:C31)</f>
        <v>40</v>
      </c>
    </row>
    <row r="5" spans="1:7" x14ac:dyDescent="0.25">
      <c r="A5" s="45" t="s">
        <v>69</v>
      </c>
      <c r="B5" s="6">
        <v>40</v>
      </c>
      <c r="C5" s="6">
        <v>28</v>
      </c>
      <c r="D5" s="6"/>
      <c r="E5" s="28" t="s">
        <v>59</v>
      </c>
      <c r="F5" s="28">
        <f>QUARTILE(B2:B31,3)</f>
        <v>52.75</v>
      </c>
      <c r="G5" s="28">
        <f>QUARTILE(C2:C31,3)</f>
        <v>48</v>
      </c>
    </row>
    <row r="6" spans="1:7" x14ac:dyDescent="0.25">
      <c r="A6" s="45" t="s">
        <v>70</v>
      </c>
      <c r="B6" s="6">
        <v>52</v>
      </c>
      <c r="C6" s="6">
        <v>42</v>
      </c>
      <c r="D6" s="6"/>
      <c r="E6" s="28" t="s">
        <v>57</v>
      </c>
      <c r="F6" s="28">
        <f>MAX(B2:B31)</f>
        <v>62</v>
      </c>
      <c r="G6" s="28">
        <f>MAX(C2:C31)</f>
        <v>58</v>
      </c>
    </row>
    <row r="7" spans="1:7" x14ac:dyDescent="0.25">
      <c r="A7" s="45" t="s">
        <v>71</v>
      </c>
      <c r="B7" s="6">
        <v>38</v>
      </c>
      <c r="C7" s="6">
        <v>37</v>
      </c>
      <c r="D7" s="6"/>
    </row>
    <row r="8" spans="1:7" x14ac:dyDescent="0.25">
      <c r="A8" s="45" t="s">
        <v>72</v>
      </c>
      <c r="B8" s="6">
        <v>45</v>
      </c>
      <c r="C8" s="6">
        <v>43</v>
      </c>
      <c r="D8" s="6"/>
      <c r="E8" s="28"/>
      <c r="F8" s="40" t="s">
        <v>54</v>
      </c>
      <c r="G8" s="40" t="s">
        <v>55</v>
      </c>
    </row>
    <row r="9" spans="1:7" x14ac:dyDescent="0.25">
      <c r="A9" s="45" t="s">
        <v>73</v>
      </c>
      <c r="B9" s="6">
        <v>49</v>
      </c>
      <c r="C9" s="6">
        <v>52</v>
      </c>
      <c r="D9" s="6"/>
      <c r="E9" s="28" t="s">
        <v>58</v>
      </c>
      <c r="F9" s="28">
        <f>F3</f>
        <v>34.5</v>
      </c>
      <c r="G9" s="28">
        <f>G3</f>
        <v>35.5</v>
      </c>
    </row>
    <row r="10" spans="1:7" x14ac:dyDescent="0.25">
      <c r="A10" s="45" t="s">
        <v>74</v>
      </c>
      <c r="B10" s="6">
        <v>47</v>
      </c>
      <c r="C10" s="6">
        <v>56</v>
      </c>
      <c r="D10" s="6"/>
      <c r="E10" s="41" t="s">
        <v>63</v>
      </c>
      <c r="F10" s="42">
        <f>F4-F3</f>
        <v>11.5</v>
      </c>
      <c r="G10" s="42">
        <f>G4-G3</f>
        <v>4.5</v>
      </c>
    </row>
    <row r="11" spans="1:7" x14ac:dyDescent="0.25">
      <c r="A11" s="45" t="s">
        <v>75</v>
      </c>
      <c r="B11" s="6">
        <v>61</v>
      </c>
      <c r="C11" s="6">
        <v>40</v>
      </c>
      <c r="D11" s="6"/>
      <c r="E11" s="41" t="s">
        <v>64</v>
      </c>
      <c r="F11" s="42">
        <f>F5-F4</f>
        <v>6.75</v>
      </c>
      <c r="G11" s="42">
        <f>G5-G4</f>
        <v>8</v>
      </c>
    </row>
    <row r="12" spans="1:7" x14ac:dyDescent="0.25">
      <c r="A12" s="45" t="s">
        <v>76</v>
      </c>
      <c r="B12" s="6">
        <v>56</v>
      </c>
      <c r="C12" s="6">
        <v>32</v>
      </c>
      <c r="D12" s="6"/>
      <c r="E12" s="28" t="s">
        <v>61</v>
      </c>
      <c r="F12" s="28">
        <f>F3-F2</f>
        <v>12.5</v>
      </c>
      <c r="G12" s="28">
        <f>G3-G2</f>
        <v>7.5</v>
      </c>
    </row>
    <row r="13" spans="1:7" x14ac:dyDescent="0.25">
      <c r="A13" s="45" t="s">
        <v>77</v>
      </c>
      <c r="B13" s="6">
        <v>51</v>
      </c>
      <c r="C13" s="6">
        <v>35</v>
      </c>
      <c r="D13" s="6"/>
      <c r="E13" s="28" t="s">
        <v>60</v>
      </c>
      <c r="F13" s="28">
        <f>F6-F5</f>
        <v>9.25</v>
      </c>
      <c r="G13" s="28">
        <f>G6-G5</f>
        <v>10</v>
      </c>
    </row>
    <row r="14" spans="1:7" x14ac:dyDescent="0.25">
      <c r="A14" s="45" t="s">
        <v>78</v>
      </c>
      <c r="B14" s="6">
        <v>49</v>
      </c>
      <c r="C14" s="6">
        <v>43</v>
      </c>
      <c r="D14" s="6"/>
    </row>
    <row r="15" spans="1:7" x14ac:dyDescent="0.25">
      <c r="A15" s="45" t="s">
        <v>79</v>
      </c>
      <c r="B15" s="6">
        <v>41</v>
      </c>
      <c r="C15" s="6">
        <v>29</v>
      </c>
      <c r="D15" s="6"/>
    </row>
    <row r="16" spans="1:7" x14ac:dyDescent="0.25">
      <c r="A16" s="45" t="s">
        <v>80</v>
      </c>
      <c r="B16" s="6">
        <v>34</v>
      </c>
      <c r="C16" s="6">
        <v>48</v>
      </c>
      <c r="D16" s="6"/>
    </row>
    <row r="17" spans="1:4" x14ac:dyDescent="0.25">
      <c r="A17" s="45" t="s">
        <v>81</v>
      </c>
      <c r="B17" s="6">
        <v>32</v>
      </c>
      <c r="C17" s="6">
        <v>38</v>
      </c>
      <c r="D17" s="6"/>
    </row>
    <row r="18" spans="1:4" x14ac:dyDescent="0.25">
      <c r="A18" s="45" t="s">
        <v>82</v>
      </c>
      <c r="B18" s="6">
        <v>58</v>
      </c>
      <c r="C18" s="6">
        <v>36</v>
      </c>
      <c r="D18" s="6"/>
    </row>
    <row r="19" spans="1:4" x14ac:dyDescent="0.25">
      <c r="A19" s="45" t="s">
        <v>83</v>
      </c>
      <c r="B19" s="6">
        <v>54</v>
      </c>
      <c r="C19" s="6">
        <v>37</v>
      </c>
      <c r="D19" s="6"/>
    </row>
    <row r="20" spans="1:4" x14ac:dyDescent="0.25">
      <c r="A20" s="45" t="s">
        <v>84</v>
      </c>
      <c r="B20" s="6">
        <v>36</v>
      </c>
      <c r="C20" s="6">
        <v>39</v>
      </c>
      <c r="D20" s="6"/>
    </row>
    <row r="21" spans="1:4" x14ac:dyDescent="0.25">
      <c r="A21" s="45" t="s">
        <v>85</v>
      </c>
      <c r="B21" s="6">
        <v>38</v>
      </c>
      <c r="C21" s="6">
        <v>48</v>
      </c>
      <c r="D21" s="6"/>
    </row>
    <row r="22" spans="1:4" x14ac:dyDescent="0.25">
      <c r="A22" s="45" t="s">
        <v>86</v>
      </c>
      <c r="B22" s="6">
        <v>59</v>
      </c>
      <c r="C22" s="6">
        <v>44</v>
      </c>
      <c r="D22" s="6"/>
    </row>
    <row r="23" spans="1:4" x14ac:dyDescent="0.25">
      <c r="A23" s="45" t="s">
        <v>87</v>
      </c>
      <c r="B23" s="6">
        <v>41</v>
      </c>
      <c r="C23" s="6">
        <v>54</v>
      </c>
      <c r="D23" s="6"/>
    </row>
    <row r="24" spans="1:4" x14ac:dyDescent="0.25">
      <c r="A24" s="45" t="s">
        <v>88</v>
      </c>
      <c r="B24" s="6">
        <v>32</v>
      </c>
      <c r="C24" s="6">
        <v>58</v>
      </c>
      <c r="D24" s="6"/>
    </row>
    <row r="25" spans="1:4" x14ac:dyDescent="0.25">
      <c r="A25" s="45" t="s">
        <v>89</v>
      </c>
      <c r="B25" s="6">
        <v>53</v>
      </c>
      <c r="C25" s="6"/>
      <c r="D25" s="6"/>
    </row>
    <row r="26" spans="1:4" x14ac:dyDescent="0.25">
      <c r="A26" s="45" t="s">
        <v>90</v>
      </c>
      <c r="B26" s="6">
        <v>31</v>
      </c>
      <c r="C26" s="6"/>
      <c r="D26" s="6"/>
    </row>
    <row r="27" spans="1:4" x14ac:dyDescent="0.25">
      <c r="A27" s="45" t="s">
        <v>91</v>
      </c>
      <c r="B27" s="6">
        <v>62</v>
      </c>
      <c r="C27" s="6"/>
      <c r="D27" s="6"/>
    </row>
    <row r="28" spans="1:4" x14ac:dyDescent="0.25">
      <c r="A28" s="45" t="s">
        <v>92</v>
      </c>
      <c r="B28" s="6">
        <v>22</v>
      </c>
      <c r="C28" s="6"/>
      <c r="D28" s="6"/>
    </row>
    <row r="29" spans="1:4" x14ac:dyDescent="0.25">
      <c r="A29" s="45" t="s">
        <v>93</v>
      </c>
      <c r="B29" s="6">
        <v>34</v>
      </c>
      <c r="C29" s="6"/>
      <c r="D29" s="6"/>
    </row>
    <row r="30" spans="1:4" x14ac:dyDescent="0.25">
      <c r="A30" s="45" t="s">
        <v>94</v>
      </c>
      <c r="B30" s="6">
        <v>30</v>
      </c>
      <c r="C30" s="6"/>
      <c r="D30" s="6"/>
    </row>
    <row r="31" spans="1:4" ht="15.75" thickBot="1" x14ac:dyDescent="0.3">
      <c r="A31" s="44" t="s">
        <v>95</v>
      </c>
      <c r="B31" s="38">
        <v>48</v>
      </c>
      <c r="C31" s="38"/>
      <c r="D31" s="43"/>
    </row>
    <row r="32" spans="1:4" x14ac:dyDescent="0.25">
      <c r="A32" s="46" t="s">
        <v>65</v>
      </c>
      <c r="B32" s="39">
        <f>AVERAGE(B2:B31)</f>
        <v>44.56666666666667</v>
      </c>
      <c r="C32" s="39">
        <f>AVERAGE(C2:C31)</f>
        <v>41.695652173913047</v>
      </c>
      <c r="D32" s="39"/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"/>
  <sheetViews>
    <sheetView tabSelected="1" workbookViewId="0">
      <selection activeCell="J19" sqref="J19"/>
    </sheetView>
  </sheetViews>
  <sheetFormatPr baseColWidth="10" defaultRowHeight="15" x14ac:dyDescent="0.25"/>
  <cols>
    <col min="2" max="2" width="20.42578125" customWidth="1"/>
    <col min="3" max="3" width="16.28515625" customWidth="1"/>
  </cols>
  <sheetData>
    <row r="1" spans="1:3" x14ac:dyDescent="0.25">
      <c r="A1" s="40" t="s">
        <v>108</v>
      </c>
      <c r="B1" s="40" t="s">
        <v>109</v>
      </c>
      <c r="C1" s="40" t="s">
        <v>110</v>
      </c>
    </row>
    <row r="2" spans="1:3" x14ac:dyDescent="0.25">
      <c r="A2" s="40" t="s">
        <v>96</v>
      </c>
      <c r="B2" s="47">
        <v>5.5</v>
      </c>
      <c r="C2" s="40">
        <v>100</v>
      </c>
    </row>
    <row r="3" spans="1:3" x14ac:dyDescent="0.25">
      <c r="A3" s="40" t="s">
        <v>97</v>
      </c>
      <c r="B3" s="47">
        <v>5.8</v>
      </c>
      <c r="C3" s="40">
        <v>110</v>
      </c>
    </row>
    <row r="4" spans="1:3" x14ac:dyDescent="0.25">
      <c r="A4" s="40" t="s">
        <v>98</v>
      </c>
      <c r="B4" s="47">
        <v>6</v>
      </c>
      <c r="C4" s="40">
        <v>112</v>
      </c>
    </row>
    <row r="5" spans="1:3" x14ac:dyDescent="0.25">
      <c r="A5" s="40" t="s">
        <v>99</v>
      </c>
      <c r="B5" s="47">
        <v>5.9</v>
      </c>
      <c r="C5" s="40">
        <v>115</v>
      </c>
    </row>
    <row r="6" spans="1:3" x14ac:dyDescent="0.25">
      <c r="A6" s="40" t="s">
        <v>100</v>
      </c>
      <c r="B6" s="47">
        <v>6.2</v>
      </c>
      <c r="C6" s="40">
        <v>117</v>
      </c>
    </row>
    <row r="7" spans="1:3" x14ac:dyDescent="0.25">
      <c r="A7" s="40" t="s">
        <v>101</v>
      </c>
      <c r="B7" s="47">
        <v>6.3</v>
      </c>
      <c r="C7" s="40">
        <v>116</v>
      </c>
    </row>
    <row r="8" spans="1:3" x14ac:dyDescent="0.25">
      <c r="A8" s="40" t="s">
        <v>102</v>
      </c>
      <c r="B8" s="47">
        <v>6.5</v>
      </c>
      <c r="C8" s="40">
        <v>118</v>
      </c>
    </row>
    <row r="9" spans="1:3" x14ac:dyDescent="0.25">
      <c r="A9" s="40" t="s">
        <v>103</v>
      </c>
      <c r="B9" s="47">
        <v>6.6</v>
      </c>
      <c r="C9" s="40">
        <v>120</v>
      </c>
    </row>
    <row r="10" spans="1:3" x14ac:dyDescent="0.25">
      <c r="A10" s="40" t="s">
        <v>104</v>
      </c>
      <c r="B10" s="47">
        <v>6.4</v>
      </c>
      <c r="C10" s="40">
        <v>121</v>
      </c>
    </row>
    <row r="11" spans="1:3" x14ac:dyDescent="0.25">
      <c r="A11" s="40" t="s">
        <v>105</v>
      </c>
      <c r="B11" s="47">
        <v>6.5</v>
      </c>
      <c r="C11" s="40">
        <v>120</v>
      </c>
    </row>
    <row r="12" spans="1:3" x14ac:dyDescent="0.25">
      <c r="A12" s="40" t="s">
        <v>106</v>
      </c>
      <c r="B12" s="47">
        <v>6.7</v>
      </c>
      <c r="C12" s="40">
        <v>117</v>
      </c>
    </row>
    <row r="13" spans="1:3" x14ac:dyDescent="0.25">
      <c r="A13" s="40" t="s">
        <v>107</v>
      </c>
      <c r="B13" s="47">
        <v>6.8</v>
      </c>
      <c r="C13" s="40">
        <v>123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0"/>
  <sheetViews>
    <sheetView topLeftCell="A25" zoomScale="110" zoomScaleNormal="110" workbookViewId="0">
      <selection activeCell="I35" sqref="I35"/>
    </sheetView>
  </sheetViews>
  <sheetFormatPr baseColWidth="10" defaultRowHeight="15" x14ac:dyDescent="0.25"/>
  <cols>
    <col min="1" max="1" width="23.28515625" customWidth="1"/>
    <col min="2" max="2" width="10" customWidth="1"/>
    <col min="4" max="4" width="11.5703125" customWidth="1"/>
  </cols>
  <sheetData>
    <row r="1" spans="1:4" ht="30" customHeight="1" thickBot="1" x14ac:dyDescent="0.3">
      <c r="A1" s="19" t="s">
        <v>45</v>
      </c>
      <c r="B1" s="20" t="s">
        <v>39</v>
      </c>
    </row>
    <row r="2" spans="1:4" x14ac:dyDescent="0.25">
      <c r="A2" s="14" t="s">
        <v>35</v>
      </c>
      <c r="B2" s="21">
        <v>8</v>
      </c>
    </row>
    <row r="3" spans="1:4" x14ac:dyDescent="0.25">
      <c r="A3" s="14" t="s">
        <v>36</v>
      </c>
      <c r="B3" s="22">
        <v>55</v>
      </c>
    </row>
    <row r="4" spans="1:4" x14ac:dyDescent="0.25">
      <c r="A4" s="14" t="s">
        <v>38</v>
      </c>
      <c r="B4" s="21">
        <v>13</v>
      </c>
    </row>
    <row r="5" spans="1:4" x14ac:dyDescent="0.25">
      <c r="A5" s="14" t="s">
        <v>42</v>
      </c>
      <c r="B5" s="21">
        <v>57</v>
      </c>
    </row>
    <row r="6" spans="1:4" x14ac:dyDescent="0.25">
      <c r="A6" s="14" t="s">
        <v>43</v>
      </c>
      <c r="B6" s="21">
        <v>10</v>
      </c>
    </row>
    <row r="7" spans="1:4" x14ac:dyDescent="0.25">
      <c r="A7" s="14" t="s">
        <v>44</v>
      </c>
      <c r="B7" s="21">
        <v>28</v>
      </c>
    </row>
    <row r="8" spans="1:4" ht="15.75" thickBot="1" x14ac:dyDescent="0.3">
      <c r="A8" s="15" t="s">
        <v>37</v>
      </c>
      <c r="B8" s="24">
        <v>44</v>
      </c>
    </row>
    <row r="9" spans="1:4" x14ac:dyDescent="0.25">
      <c r="A9" s="14" t="s">
        <v>32</v>
      </c>
      <c r="B9" s="21">
        <f>SUM(B2:B8)</f>
        <v>215</v>
      </c>
    </row>
    <row r="11" spans="1:4" ht="15.75" thickBot="1" x14ac:dyDescent="0.3"/>
    <row r="12" spans="1:4" ht="30.75" thickBot="1" x14ac:dyDescent="0.3">
      <c r="A12" s="19" t="s">
        <v>45</v>
      </c>
      <c r="B12" s="20" t="s">
        <v>39</v>
      </c>
      <c r="C12" s="20" t="s">
        <v>40</v>
      </c>
      <c r="D12" s="26" t="s">
        <v>41</v>
      </c>
    </row>
    <row r="13" spans="1:4" x14ac:dyDescent="0.25">
      <c r="A13" s="14" t="s">
        <v>42</v>
      </c>
      <c r="B13" s="21">
        <f>B5</f>
        <v>57</v>
      </c>
      <c r="C13" s="23">
        <f>B13/$B$20</f>
        <v>0.26511627906976742</v>
      </c>
      <c r="D13" s="23">
        <f>C13</f>
        <v>0.26511627906976742</v>
      </c>
    </row>
    <row r="14" spans="1:4" x14ac:dyDescent="0.25">
      <c r="A14" s="14" t="s">
        <v>36</v>
      </c>
      <c r="B14" s="22">
        <f>B3</f>
        <v>55</v>
      </c>
      <c r="C14" s="23">
        <f t="shared" ref="C14:C19" si="0">B14/$B$20</f>
        <v>0.2558139534883721</v>
      </c>
      <c r="D14" s="23">
        <f t="shared" ref="D14:D19" si="1">D13+C14</f>
        <v>0.52093023255813953</v>
      </c>
    </row>
    <row r="15" spans="1:4" x14ac:dyDescent="0.25">
      <c r="A15" s="14" t="s">
        <v>37</v>
      </c>
      <c r="B15" s="21">
        <f>B8</f>
        <v>44</v>
      </c>
      <c r="C15" s="23">
        <f t="shared" si="0"/>
        <v>0.20465116279069767</v>
      </c>
      <c r="D15" s="23">
        <f t="shared" si="1"/>
        <v>0.72558139534883725</v>
      </c>
    </row>
    <row r="16" spans="1:4" x14ac:dyDescent="0.25">
      <c r="A16" s="14" t="s">
        <v>44</v>
      </c>
      <c r="B16" s="21">
        <f>B7</f>
        <v>28</v>
      </c>
      <c r="C16" s="23">
        <f t="shared" si="0"/>
        <v>0.13023255813953488</v>
      </c>
      <c r="D16" s="23">
        <f t="shared" si="1"/>
        <v>0.85581395348837219</v>
      </c>
    </row>
    <row r="17" spans="1:4" x14ac:dyDescent="0.25">
      <c r="A17" s="14" t="s">
        <v>38</v>
      </c>
      <c r="B17" s="21">
        <f>B4</f>
        <v>13</v>
      </c>
      <c r="C17" s="23">
        <f t="shared" si="0"/>
        <v>6.0465116279069767E-2</v>
      </c>
      <c r="D17" s="23">
        <f t="shared" si="1"/>
        <v>0.916279069767442</v>
      </c>
    </row>
    <row r="18" spans="1:4" x14ac:dyDescent="0.25">
      <c r="A18" s="14" t="s">
        <v>43</v>
      </c>
      <c r="B18" s="21">
        <f>B6</f>
        <v>10</v>
      </c>
      <c r="C18" s="23">
        <f t="shared" si="0"/>
        <v>4.6511627906976744E-2</v>
      </c>
      <c r="D18" s="23">
        <f t="shared" si="1"/>
        <v>0.96279069767441872</v>
      </c>
    </row>
    <row r="19" spans="1:4" ht="15.75" thickBot="1" x14ac:dyDescent="0.3">
      <c r="A19" s="15" t="s">
        <v>35</v>
      </c>
      <c r="B19" s="24">
        <f>B2</f>
        <v>8</v>
      </c>
      <c r="C19" s="25">
        <f t="shared" si="0"/>
        <v>3.7209302325581395E-2</v>
      </c>
      <c r="D19" s="25">
        <f t="shared" si="1"/>
        <v>1</v>
      </c>
    </row>
    <row r="20" spans="1:4" x14ac:dyDescent="0.25">
      <c r="A20" s="14" t="s">
        <v>32</v>
      </c>
      <c r="B20" s="21">
        <f>SUM(B13:B19)</f>
        <v>215</v>
      </c>
      <c r="C20" s="23">
        <f>B20/$B$9</f>
        <v>1</v>
      </c>
      <c r="D20" s="6"/>
    </row>
  </sheetData>
  <sortState ref="A13:B19">
    <sortCondition descending="1" ref="B13:B19"/>
  </sortState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"/>
  <sheetViews>
    <sheetView workbookViewId="0">
      <selection activeCell="B2" sqref="B2"/>
    </sheetView>
  </sheetViews>
  <sheetFormatPr baseColWidth="10" defaultRowHeight="15" x14ac:dyDescent="0.25"/>
  <cols>
    <col min="1" max="1" width="15.42578125" customWidth="1"/>
    <col min="5" max="5" width="3.7109375" customWidth="1"/>
    <col min="6" max="6" width="14.140625" customWidth="1"/>
    <col min="7" max="11" width="9.85546875" customWidth="1"/>
  </cols>
  <sheetData>
    <row r="1" spans="1:12" x14ac:dyDescent="0.25">
      <c r="F1" s="28"/>
      <c r="G1" s="36" t="s">
        <v>50</v>
      </c>
      <c r="H1" s="31">
        <v>2014</v>
      </c>
      <c r="I1" s="36" t="s">
        <v>52</v>
      </c>
      <c r="J1" s="36" t="s">
        <v>53</v>
      </c>
      <c r="K1" s="36">
        <v>2015</v>
      </c>
      <c r="L1" s="27"/>
    </row>
    <row r="2" spans="1:12" x14ac:dyDescent="0.25">
      <c r="A2" s="28"/>
      <c r="B2" s="31">
        <v>2014</v>
      </c>
      <c r="C2" s="31">
        <v>2015</v>
      </c>
      <c r="D2" s="36" t="s">
        <v>51</v>
      </c>
      <c r="F2" s="37">
        <v>2014</v>
      </c>
      <c r="G2" s="30"/>
      <c r="H2" s="30">
        <f>B7</f>
        <v>178080</v>
      </c>
      <c r="I2" s="28"/>
      <c r="J2" s="28"/>
      <c r="K2" s="28"/>
      <c r="L2" s="27"/>
    </row>
    <row r="3" spans="1:12" x14ac:dyDescent="0.25">
      <c r="A3" s="29" t="s">
        <v>46</v>
      </c>
      <c r="B3" s="30">
        <v>75230</v>
      </c>
      <c r="C3" s="30">
        <v>80350</v>
      </c>
      <c r="D3" s="30">
        <f>C3-B3</f>
        <v>5120</v>
      </c>
      <c r="F3" s="37" t="s">
        <v>46</v>
      </c>
      <c r="G3" s="30">
        <f>G2+H2+I2-J3</f>
        <v>178080</v>
      </c>
      <c r="H3" s="30"/>
      <c r="I3" s="30">
        <f>IF(D3&gt;0,D3,0)</f>
        <v>5120</v>
      </c>
      <c r="J3" s="30">
        <f>IF(D3&gt;0,0,-D3)</f>
        <v>0</v>
      </c>
      <c r="K3" s="30"/>
    </row>
    <row r="4" spans="1:12" x14ac:dyDescent="0.25">
      <c r="A4" s="29" t="s">
        <v>47</v>
      </c>
      <c r="B4" s="30">
        <v>56380</v>
      </c>
      <c r="C4" s="30">
        <v>52120</v>
      </c>
      <c r="D4" s="30">
        <f t="shared" ref="D4:D7" si="0">C4-B4</f>
        <v>-4260</v>
      </c>
      <c r="F4" s="37" t="s">
        <v>47</v>
      </c>
      <c r="G4" s="30">
        <f t="shared" ref="G4:G6" si="1">G3+H3+I3-J4</f>
        <v>178940</v>
      </c>
      <c r="H4" s="30"/>
      <c r="I4" s="30">
        <f>IF(D4&gt;0,D4,0)</f>
        <v>0</v>
      </c>
      <c r="J4" s="30">
        <f>IF(D4&gt;0,0,-D4)</f>
        <v>4260</v>
      </c>
      <c r="K4" s="30"/>
    </row>
    <row r="5" spans="1:12" x14ac:dyDescent="0.25">
      <c r="A5" s="29" t="s">
        <v>48</v>
      </c>
      <c r="B5" s="30">
        <v>20660</v>
      </c>
      <c r="C5" s="30">
        <v>18460</v>
      </c>
      <c r="D5" s="30">
        <f t="shared" si="0"/>
        <v>-2200</v>
      </c>
      <c r="F5" s="37" t="s">
        <v>48</v>
      </c>
      <c r="G5" s="30">
        <f t="shared" si="1"/>
        <v>176740</v>
      </c>
      <c r="H5" s="30"/>
      <c r="I5" s="30">
        <f>IF(D5&gt;0,D5,0)</f>
        <v>0</v>
      </c>
      <c r="J5" s="30">
        <f>IF(D5&gt;0,0,-D5)</f>
        <v>2200</v>
      </c>
      <c r="K5" s="30"/>
    </row>
    <row r="6" spans="1:12" ht="15.75" thickBot="1" x14ac:dyDescent="0.3">
      <c r="A6" s="34" t="s">
        <v>49</v>
      </c>
      <c r="B6" s="35">
        <v>25810</v>
      </c>
      <c r="C6" s="35">
        <v>30570</v>
      </c>
      <c r="D6" s="35">
        <f t="shared" si="0"/>
        <v>4760</v>
      </c>
      <c r="F6" s="37" t="s">
        <v>49</v>
      </c>
      <c r="G6" s="30">
        <f t="shared" si="1"/>
        <v>176740</v>
      </c>
      <c r="H6" s="30"/>
      <c r="I6" s="30">
        <f>IF(D6&gt;0,D6,0)</f>
        <v>4760</v>
      </c>
      <c r="J6" s="30">
        <f>IF(D6&gt;0,0,-D6)</f>
        <v>0</v>
      </c>
      <c r="K6" s="30"/>
    </row>
    <row r="7" spans="1:12" x14ac:dyDescent="0.25">
      <c r="A7" s="32" t="s">
        <v>32</v>
      </c>
      <c r="B7" s="33">
        <f>SUM(B3:B6)</f>
        <v>178080</v>
      </c>
      <c r="C7" s="33">
        <f>SUM(C3:C6)</f>
        <v>181500</v>
      </c>
      <c r="D7" s="33">
        <f t="shared" si="0"/>
        <v>3420</v>
      </c>
      <c r="F7" s="37">
        <v>2015</v>
      </c>
      <c r="G7" s="30"/>
      <c r="H7" s="28"/>
      <c r="I7" s="28"/>
      <c r="J7" s="28"/>
      <c r="K7" s="30">
        <f>C7</f>
        <v>181500</v>
      </c>
    </row>
  </sheetData>
  <pageMargins left="0.7" right="0.7" top="0.75" bottom="0.75" header="0.3" footer="0.3"/>
  <ignoredErrors>
    <ignoredError sqref="B7:C7" formulaRange="1"/>
  </ignoredErrors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25"/>
  <sheetViews>
    <sheetView workbookViewId="0">
      <selection activeCell="H38" sqref="H38"/>
    </sheetView>
  </sheetViews>
  <sheetFormatPr baseColWidth="10" defaultRowHeight="15" x14ac:dyDescent="0.25"/>
  <cols>
    <col min="1" max="1" width="13.28515625" customWidth="1"/>
    <col min="2" max="8" width="12.7109375" customWidth="1"/>
  </cols>
  <sheetData>
    <row r="1" spans="3:7" x14ac:dyDescent="0.25">
      <c r="C1" s="7" t="s">
        <v>12</v>
      </c>
      <c r="D1" s="7" t="s">
        <v>13</v>
      </c>
      <c r="E1" s="7" t="s">
        <v>14</v>
      </c>
      <c r="F1" s="7" t="s">
        <v>15</v>
      </c>
      <c r="G1" s="6"/>
    </row>
    <row r="2" spans="3:7" x14ac:dyDescent="0.25">
      <c r="C2" s="9">
        <v>80000</v>
      </c>
      <c r="D2" s="9">
        <v>45000</v>
      </c>
      <c r="E2" s="9">
        <v>60000</v>
      </c>
      <c r="F2" s="9">
        <v>10000</v>
      </c>
    </row>
    <row r="23" spans="2:6" x14ac:dyDescent="0.25">
      <c r="B23" s="10"/>
      <c r="C23" s="7" t="s">
        <v>12</v>
      </c>
      <c r="D23" s="7" t="s">
        <v>13</v>
      </c>
      <c r="E23" s="7" t="s">
        <v>14</v>
      </c>
      <c r="F23" s="7" t="s">
        <v>15</v>
      </c>
    </row>
    <row r="24" spans="2:6" x14ac:dyDescent="0.25">
      <c r="B24" s="8">
        <v>2013</v>
      </c>
      <c r="C24" s="9">
        <v>80000</v>
      </c>
      <c r="D24" s="9">
        <v>45000</v>
      </c>
      <c r="E24" s="9">
        <v>60000</v>
      </c>
      <c r="F24" s="9">
        <v>10000</v>
      </c>
    </row>
    <row r="25" spans="2:6" x14ac:dyDescent="0.25">
      <c r="B25" s="8">
        <v>2014</v>
      </c>
      <c r="C25" s="9">
        <v>85000</v>
      </c>
      <c r="D25" s="9">
        <v>47000</v>
      </c>
      <c r="E25" s="9">
        <v>75000</v>
      </c>
      <c r="F25" s="9">
        <v>20000</v>
      </c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10"/>
  <sheetViews>
    <sheetView workbookViewId="0">
      <selection activeCell="J13" sqref="J13"/>
    </sheetView>
  </sheetViews>
  <sheetFormatPr baseColWidth="10" defaultRowHeight="15" x14ac:dyDescent="0.25"/>
  <cols>
    <col min="1" max="1" width="12.7109375" customWidth="1"/>
    <col min="2" max="2" width="6.5703125" customWidth="1"/>
  </cols>
  <sheetData>
    <row r="2" spans="1:2" x14ac:dyDescent="0.25">
      <c r="A2" s="14" t="s">
        <v>33</v>
      </c>
      <c r="B2" s="16">
        <v>0.09</v>
      </c>
    </row>
    <row r="3" spans="1:2" x14ac:dyDescent="0.25">
      <c r="A3" s="14" t="s">
        <v>26</v>
      </c>
      <c r="B3" s="16">
        <v>7.0000000000000007E-2</v>
      </c>
    </row>
    <row r="4" spans="1:2" x14ac:dyDescent="0.25">
      <c r="A4" s="14" t="s">
        <v>27</v>
      </c>
      <c r="B4" s="16">
        <v>0.14000000000000001</v>
      </c>
    </row>
    <row r="5" spans="1:2" x14ac:dyDescent="0.25">
      <c r="A5" s="14" t="s">
        <v>28</v>
      </c>
      <c r="B5" s="16">
        <v>0.06</v>
      </c>
    </row>
    <row r="6" spans="1:2" x14ac:dyDescent="0.25">
      <c r="A6" s="14" t="s">
        <v>31</v>
      </c>
      <c r="B6" s="16">
        <v>0.09</v>
      </c>
    </row>
    <row r="7" spans="1:2" x14ac:dyDescent="0.25">
      <c r="A7" s="14" t="s">
        <v>29</v>
      </c>
      <c r="B7" s="16">
        <v>0.22</v>
      </c>
    </row>
    <row r="8" spans="1:2" x14ac:dyDescent="0.25">
      <c r="A8" s="14" t="s">
        <v>30</v>
      </c>
      <c r="B8" s="16">
        <v>0.2</v>
      </c>
    </row>
    <row r="9" spans="1:2" ht="15.75" thickBot="1" x14ac:dyDescent="0.3">
      <c r="A9" s="15" t="s">
        <v>34</v>
      </c>
      <c r="B9" s="17">
        <v>0.13</v>
      </c>
    </row>
    <row r="10" spans="1:2" x14ac:dyDescent="0.25">
      <c r="A10" s="14" t="s">
        <v>32</v>
      </c>
      <c r="B10" s="18">
        <v>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8</vt:i4>
      </vt:variant>
    </vt:vector>
  </HeadingPairs>
  <TitlesOfParts>
    <vt:vector size="8" baseType="lpstr">
      <vt:lpstr>Fiche 9</vt:lpstr>
      <vt:lpstr>Fiche 10</vt:lpstr>
      <vt:lpstr>Fiche 11</vt:lpstr>
      <vt:lpstr>Fiche 13</vt:lpstr>
      <vt:lpstr>Fiche 12</vt:lpstr>
      <vt:lpstr>Fiche 14</vt:lpstr>
      <vt:lpstr>Fiche 15</vt:lpstr>
      <vt:lpstr>Fiche 16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fred</dc:creator>
  <cp:lastModifiedBy>Fred</cp:lastModifiedBy>
  <dcterms:created xsi:type="dcterms:W3CDTF">2015-12-12T17:21:11Z</dcterms:created>
  <dcterms:modified xsi:type="dcterms:W3CDTF">2016-01-03T17:51:04Z</dcterms:modified>
</cp:coreProperties>
</file>