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305" yWindow="-15" windowWidth="10200" windowHeight="8160" tabRatio="643"/>
  </bookViews>
  <sheets>
    <sheet name="Feuil1" sheetId="10" r:id="rId1"/>
    <sheet name="Feuil2" sheetId="14" r:id="rId2"/>
    <sheet name="Feuil3" sheetId="15" r:id="rId3"/>
    <sheet name="Feuil4" sheetId="13" r:id="rId4"/>
  </sheets>
  <definedNames>
    <definedName name="DateEmis">#REF!</definedName>
    <definedName name="DateRemb">#REF!</definedName>
    <definedName name="Dates">#REF!</definedName>
    <definedName name="DernEch">#REF!</definedName>
    <definedName name="Freq">#REF!</definedName>
    <definedName name="Liquid">#REF!</definedName>
    <definedName name="Liquid2">#REF!</definedName>
    <definedName name="Périodes">#REF!</definedName>
    <definedName name="PremEch">#REF!</definedName>
    <definedName name="Taux">#REF!</definedName>
    <definedName name="TauxInt">#REF!</definedName>
    <definedName name="VNom">#REF!</definedName>
  </definedNames>
  <calcPr calcId="144525"/>
</workbook>
</file>

<file path=xl/calcChain.xml><?xml version="1.0" encoding="utf-8"?>
<calcChain xmlns="http://schemas.openxmlformats.org/spreadsheetml/2006/main">
  <c r="F10" i="13" l="1"/>
  <c r="F9" i="13"/>
  <c r="D15" i="15"/>
  <c r="C14" i="15"/>
  <c r="C17" i="15"/>
  <c r="C9" i="15"/>
  <c r="D9" i="15" s="1"/>
  <c r="E6" i="10"/>
  <c r="E7" i="10" s="1"/>
  <c r="D5" i="14"/>
  <c r="D7" i="14"/>
  <c r="D9" i="14"/>
  <c r="C6" i="14"/>
  <c r="D6" i="14" s="1"/>
  <c r="C7" i="14"/>
  <c r="C8" i="14"/>
  <c r="D8" i="14" s="1"/>
  <c r="C9" i="14"/>
  <c r="C10" i="14"/>
  <c r="D10" i="14" s="1"/>
  <c r="C5" i="14"/>
  <c r="D2" i="14" l="1"/>
</calcChain>
</file>

<file path=xl/sharedStrings.xml><?xml version="1.0" encoding="utf-8"?>
<sst xmlns="http://schemas.openxmlformats.org/spreadsheetml/2006/main" count="29" uniqueCount="23">
  <si>
    <t>TRI</t>
  </si>
  <si>
    <t>TRI.PAIEMENTS</t>
  </si>
  <si>
    <t>TRIM</t>
  </si>
  <si>
    <t>VAN</t>
  </si>
  <si>
    <t>VAN.PAIEMENTS</t>
  </si>
  <si>
    <t>Dates</t>
  </si>
  <si>
    <t>Montants
des cash-flows</t>
  </si>
  <si>
    <t>Calculs</t>
  </si>
  <si>
    <t>Montants valorisés</t>
  </si>
  <si>
    <t>TRI :</t>
  </si>
  <si>
    <t>Total des montants valorisés :</t>
  </si>
  <si>
    <t>Nb années écoulées
entre la date de valorisation
et la date du mouvement</t>
  </si>
  <si>
    <t>Cash-flows positifs</t>
  </si>
  <si>
    <t>Cash-flows négatifs</t>
  </si>
  <si>
    <t>Nombre de périodes (P)</t>
  </si>
  <si>
    <t>Taux de placement (TxP)</t>
  </si>
  <si>
    <t>Taux d'emprunt (TxE)</t>
  </si>
  <si>
    <t>Taux d'actualisation</t>
  </si>
  <si>
    <t>de la période</t>
  </si>
  <si>
    <t>Montants
des cash-flows
hors investissement de départ</t>
  </si>
  <si>
    <t>Montants
des cash-flows (investissement de départ compris)</t>
  </si>
  <si>
    <t>VAN Cash-Flows positifs au taux TxP</t>
  </si>
  <si>
    <t>VAN Cash-Flows négatifs au TxE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</si>
</sst>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#,##0.00_ ;[Red]\-#,##0.00\ "/>
    <numFmt numFmtId="165" formatCode="0.0000%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9"/>
      <color theme="0" tint="-0.499984740745262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b/>
      <i/>
      <sz val="9"/>
      <color theme="0" tint="-0.499984740745262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b/>
      <sz val="10"/>
      <color rgb="FFC0000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9"/>
      <color rgb="FFC00000"/>
      <name val="Calibri"/>
      <family val="2"/>
      <scheme val="minor"/>
    </font>
    <font>
      <b/>
      <i/>
      <sz val="10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00000"/>
        <bgColor indexed="64"/>
      </patternFill>
    </fill>
  </fills>
  <borders count="11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rgb="FFC00000"/>
      </left>
      <right/>
      <top style="thin">
        <color rgb="FFC00000"/>
      </top>
      <bottom/>
      <diagonal/>
    </border>
    <border>
      <left/>
      <right/>
      <top style="thin">
        <color rgb="FFC00000"/>
      </top>
      <bottom/>
      <diagonal/>
    </border>
    <border>
      <left/>
      <right style="thin">
        <color rgb="FFC00000"/>
      </right>
      <top style="thin">
        <color rgb="FFC00000"/>
      </top>
      <bottom/>
      <diagonal/>
    </border>
    <border>
      <left style="thin">
        <color rgb="FFC00000"/>
      </left>
      <right/>
      <top/>
      <bottom style="thin">
        <color rgb="FFC00000"/>
      </bottom>
      <diagonal/>
    </border>
    <border>
      <left/>
      <right/>
      <top/>
      <bottom style="thin">
        <color rgb="FFC00000"/>
      </bottom>
      <diagonal/>
    </border>
    <border>
      <left/>
      <right style="thin">
        <color rgb="FFC00000"/>
      </right>
      <top/>
      <bottom style="thin">
        <color rgb="FFC00000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7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0" fillId="3" borderId="0" xfId="0" applyFill="1" applyAlignment="1">
      <alignment vertical="center"/>
    </xf>
    <xf numFmtId="0" fontId="3" fillId="0" borderId="0" xfId="0" applyFont="1"/>
    <xf numFmtId="0" fontId="6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3" borderId="0" xfId="0" applyFont="1" applyFill="1" applyBorder="1" applyAlignment="1">
      <alignment vertical="center"/>
    </xf>
    <xf numFmtId="0" fontId="5" fillId="3" borderId="0" xfId="0" applyFont="1" applyFill="1" applyBorder="1" applyAlignment="1">
      <alignment vertical="center"/>
    </xf>
    <xf numFmtId="0" fontId="0" fillId="3" borderId="0" xfId="0" applyFill="1" applyBorder="1" applyAlignment="1">
      <alignment vertical="center"/>
    </xf>
    <xf numFmtId="8" fontId="0" fillId="0" borderId="0" xfId="0" applyNumberFormat="1" applyAlignment="1">
      <alignment vertical="center"/>
    </xf>
    <xf numFmtId="0" fontId="2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0" fontId="5" fillId="3" borderId="0" xfId="0" applyNumberFormat="1" applyFont="1" applyFill="1" applyBorder="1" applyAlignment="1">
      <alignment horizontal="center" vertical="center"/>
    </xf>
    <xf numFmtId="4" fontId="5" fillId="0" borderId="4" xfId="0" applyNumberFormat="1" applyFont="1" applyBorder="1" applyAlignment="1">
      <alignment horizontal="right" vertical="center" indent="1"/>
    </xf>
    <xf numFmtId="14" fontId="5" fillId="0" borderId="3" xfId="0" applyNumberFormat="1" applyFont="1" applyBorder="1" applyAlignment="1">
      <alignment horizontal="center" vertical="center"/>
    </xf>
    <xf numFmtId="4" fontId="5" fillId="0" borderId="3" xfId="0" applyNumberFormat="1" applyFont="1" applyBorder="1" applyAlignment="1">
      <alignment horizontal="right" vertical="center" indent="1"/>
    </xf>
    <xf numFmtId="14" fontId="5" fillId="0" borderId="4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vertical="center"/>
    </xf>
    <xf numFmtId="0" fontId="7" fillId="3" borderId="10" xfId="0" applyFont="1" applyFill="1" applyBorder="1" applyAlignment="1">
      <alignment vertical="center"/>
    </xf>
    <xf numFmtId="10" fontId="8" fillId="3" borderId="6" xfId="0" applyNumberFormat="1" applyFont="1" applyFill="1" applyBorder="1" applyAlignment="1">
      <alignment horizontal="center" vertical="center"/>
    </xf>
    <xf numFmtId="164" fontId="8" fillId="3" borderId="9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4" fontId="4" fillId="0" borderId="0" xfId="0" applyNumberFormat="1" applyFont="1" applyAlignment="1">
      <alignment vertical="center"/>
    </xf>
    <xf numFmtId="4" fontId="5" fillId="0" borderId="3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10" fontId="2" fillId="4" borderId="0" xfId="0" applyNumberFormat="1" applyFont="1" applyFill="1" applyAlignment="1">
      <alignment horizontal="center" vertical="center"/>
    </xf>
    <xf numFmtId="0" fontId="8" fillId="3" borderId="5" xfId="0" applyFont="1" applyFill="1" applyBorder="1" applyAlignment="1">
      <alignment horizontal="right" vertical="center"/>
    </xf>
    <xf numFmtId="0" fontId="8" fillId="3" borderId="8" xfId="0" applyFont="1" applyFill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6" fillId="3" borderId="0" xfId="0" applyFont="1" applyFill="1" applyBorder="1" applyAlignment="1">
      <alignment horizontal="right" vertical="center"/>
    </xf>
    <xf numFmtId="4" fontId="5" fillId="0" borderId="3" xfId="0" applyNumberFormat="1" applyFont="1" applyBorder="1" applyAlignment="1">
      <alignment horizontal="right" vertical="center"/>
    </xf>
    <xf numFmtId="4" fontId="5" fillId="0" borderId="4" xfId="0" applyNumberFormat="1" applyFont="1" applyBorder="1" applyAlignment="1">
      <alignment horizontal="right" vertical="center"/>
    </xf>
    <xf numFmtId="0" fontId="3" fillId="3" borderId="0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4" fontId="5" fillId="0" borderId="0" xfId="0" applyNumberFormat="1" applyFont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4" fontId="5" fillId="3" borderId="0" xfId="0" applyNumberFormat="1" applyFont="1" applyFill="1" applyBorder="1" applyAlignment="1">
      <alignment horizontal="right" vertical="center"/>
    </xf>
    <xf numFmtId="0" fontId="10" fillId="4" borderId="0" xfId="0" applyFont="1" applyFill="1" applyBorder="1" applyAlignment="1">
      <alignment vertical="center"/>
    </xf>
    <xf numFmtId="3" fontId="5" fillId="0" borderId="3" xfId="0" applyNumberFormat="1" applyFont="1" applyBorder="1" applyAlignment="1">
      <alignment horizontal="right" vertical="center" indent="1"/>
    </xf>
    <xf numFmtId="3" fontId="5" fillId="0" borderId="0" xfId="0" applyNumberFormat="1" applyFont="1" applyBorder="1" applyAlignment="1">
      <alignment horizontal="right" vertical="center" indent="1"/>
    </xf>
    <xf numFmtId="3" fontId="5" fillId="0" borderId="4" xfId="0" applyNumberFormat="1" applyFont="1" applyBorder="1" applyAlignment="1">
      <alignment horizontal="right" vertical="center" indent="1"/>
    </xf>
    <xf numFmtId="10" fontId="4" fillId="0" borderId="0" xfId="0" applyNumberFormat="1" applyFont="1" applyAlignment="1">
      <alignment horizontal="center" vertical="center"/>
    </xf>
    <xf numFmtId="0" fontId="13" fillId="4" borderId="0" xfId="0" applyFont="1" applyFill="1" applyBorder="1" applyAlignment="1">
      <alignment horizontal="right" vertical="center"/>
    </xf>
    <xf numFmtId="10" fontId="9" fillId="4" borderId="7" xfId="0" applyNumberFormat="1" applyFont="1" applyFill="1" applyBorder="1" applyAlignment="1">
      <alignment horizontal="center" vertical="center"/>
    </xf>
    <xf numFmtId="3" fontId="9" fillId="4" borderId="10" xfId="0" applyNumberFormat="1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right" vertical="center"/>
    </xf>
    <xf numFmtId="0" fontId="12" fillId="4" borderId="8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165" fontId="10" fillId="4" borderId="0" xfId="1" applyNumberFormat="1" applyFont="1" applyFill="1" applyBorder="1" applyAlignment="1">
      <alignment horizontal="center" vertical="center"/>
    </xf>
  </cellXfs>
  <cellStyles count="3">
    <cellStyle name="Euro" xfId="2"/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showGridLines="0" tabSelected="1" zoomScaleNormal="100" workbookViewId="0"/>
  </sheetViews>
  <sheetFormatPr baseColWidth="10" defaultRowHeight="15" x14ac:dyDescent="0.25"/>
  <cols>
    <col min="1" max="1" width="15" style="1" customWidth="1"/>
    <col min="2" max="2" width="16.140625" style="1" customWidth="1"/>
    <col min="3" max="3" width="1.140625" style="1" customWidth="1"/>
    <col min="4" max="4" width="16.85546875" style="1" customWidth="1"/>
    <col min="5" max="6" width="12.85546875" style="1" customWidth="1"/>
    <col min="7" max="7" width="11.42578125" style="1"/>
    <col min="8" max="9" width="7.7109375" style="1" customWidth="1"/>
    <col min="10" max="12" width="8.7109375" style="1" customWidth="1"/>
    <col min="13" max="16384" width="11.42578125" style="1"/>
  </cols>
  <sheetData>
    <row r="1" spans="1:7" ht="38.25" customHeight="1" x14ac:dyDescent="0.25">
      <c r="A1" s="12" t="s">
        <v>5</v>
      </c>
      <c r="B1" s="13" t="s">
        <v>6</v>
      </c>
      <c r="D1" s="54" t="s">
        <v>7</v>
      </c>
      <c r="E1" s="55"/>
      <c r="F1" s="55"/>
    </row>
    <row r="2" spans="1:7" ht="17.25" customHeight="1" x14ac:dyDescent="0.25">
      <c r="A2" s="16">
        <v>38353</v>
      </c>
      <c r="B2" s="17">
        <v>-100000</v>
      </c>
      <c r="G2" s="19"/>
    </row>
    <row r="3" spans="1:7" ht="17.25" customHeight="1" x14ac:dyDescent="0.25">
      <c r="A3" s="18">
        <v>38718</v>
      </c>
      <c r="B3" s="15">
        <v>4584.74</v>
      </c>
      <c r="G3" s="19"/>
    </row>
    <row r="4" spans="1:7" ht="17.25" customHeight="1" x14ac:dyDescent="0.25">
      <c r="A4" s="18">
        <v>39083</v>
      </c>
      <c r="B4" s="15">
        <v>4794.9399999999996</v>
      </c>
      <c r="G4" s="19"/>
    </row>
    <row r="5" spans="1:7" ht="17.25" customHeight="1" x14ac:dyDescent="0.25">
      <c r="A5" s="18">
        <v>39448</v>
      </c>
      <c r="B5" s="15">
        <v>5014.78</v>
      </c>
      <c r="G5" s="19"/>
    </row>
    <row r="6" spans="1:7" ht="17.25" customHeight="1" x14ac:dyDescent="0.25">
      <c r="A6" s="18">
        <v>39814</v>
      </c>
      <c r="B6" s="15">
        <v>5244.69</v>
      </c>
      <c r="D6" s="32" t="s">
        <v>0</v>
      </c>
      <c r="E6" s="25">
        <f>IRR(B2:B7,0.04)</f>
        <v>5.002925775988043E-2</v>
      </c>
      <c r="F6" s="23"/>
      <c r="G6" s="19"/>
    </row>
    <row r="7" spans="1:7" ht="17.25" customHeight="1" x14ac:dyDescent="0.25">
      <c r="A7" s="18">
        <v>40179</v>
      </c>
      <c r="B7" s="15">
        <v>105485.15</v>
      </c>
      <c r="D7" s="33" t="s">
        <v>3</v>
      </c>
      <c r="E7" s="26">
        <f>NPV(E6,B3:B7)</f>
        <v>100000.0000000049</v>
      </c>
      <c r="F7" s="24"/>
      <c r="G7" s="19"/>
    </row>
    <row r="8" spans="1:7" ht="14.1" customHeight="1" x14ac:dyDescent="0.25">
      <c r="A8" s="4"/>
      <c r="B8" s="4"/>
      <c r="E8" s="20"/>
      <c r="F8" s="20"/>
      <c r="G8" s="19"/>
    </row>
    <row r="9" spans="1:7" x14ac:dyDescent="0.25">
      <c r="F9" s="11"/>
      <c r="G9" s="11"/>
    </row>
    <row r="10" spans="1:7" x14ac:dyDescent="0.25">
      <c r="F10" s="11"/>
      <c r="G10" s="11"/>
    </row>
    <row r="11" spans="1:7" x14ac:dyDescent="0.25">
      <c r="F11" s="11"/>
      <c r="G11" s="11"/>
    </row>
    <row r="12" spans="1:7" x14ac:dyDescent="0.25">
      <c r="F12" s="11"/>
      <c r="G12" s="11"/>
    </row>
    <row r="13" spans="1:7" x14ac:dyDescent="0.25">
      <c r="F13" s="11"/>
      <c r="G13" s="11"/>
    </row>
    <row r="14" spans="1:7" x14ac:dyDescent="0.25">
      <c r="F14" s="11"/>
      <c r="G14" s="11"/>
    </row>
  </sheetData>
  <mergeCells count="1">
    <mergeCell ref="D1:F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showGridLines="0" zoomScaleNormal="100" workbookViewId="0">
      <selection activeCell="D10" sqref="D10"/>
    </sheetView>
  </sheetViews>
  <sheetFormatPr baseColWidth="10" defaultRowHeight="15" x14ac:dyDescent="0.25"/>
  <cols>
    <col min="1" max="1" width="11.140625" style="1" customWidth="1"/>
    <col min="2" max="2" width="12.28515625" style="1" customWidth="1"/>
    <col min="3" max="3" width="24.42578125" style="1" customWidth="1"/>
    <col min="4" max="4" width="12.140625" style="1" customWidth="1"/>
    <col min="5" max="6" width="7.7109375" style="1" customWidth="1"/>
    <col min="7" max="9" width="8.7109375" style="1" customWidth="1"/>
    <col min="10" max="16384" width="11.42578125" style="1"/>
  </cols>
  <sheetData>
    <row r="1" spans="1:4" x14ac:dyDescent="0.25">
      <c r="B1" s="30" t="s">
        <v>9</v>
      </c>
      <c r="D1" s="27" t="s">
        <v>10</v>
      </c>
    </row>
    <row r="2" spans="1:4" x14ac:dyDescent="0.25">
      <c r="A2" s="27"/>
      <c r="B2" s="31">
        <v>5.000252212327054E-2</v>
      </c>
      <c r="C2" s="27"/>
      <c r="D2" s="28">
        <f>SUM(D5:D10)</f>
        <v>8.149072527885437E-9</v>
      </c>
    </row>
    <row r="3" spans="1:4" ht="5.25" customHeight="1" x14ac:dyDescent="0.25"/>
    <row r="4" spans="1:4" ht="49.5" customHeight="1" x14ac:dyDescent="0.25">
      <c r="A4" s="12" t="s">
        <v>5</v>
      </c>
      <c r="B4" s="21" t="s">
        <v>6</v>
      </c>
      <c r="C4" s="21" t="s">
        <v>11</v>
      </c>
      <c r="D4" s="21" t="s">
        <v>8</v>
      </c>
    </row>
    <row r="5" spans="1:4" ht="17.25" customHeight="1" x14ac:dyDescent="0.25">
      <c r="A5" s="16">
        <v>38353</v>
      </c>
      <c r="B5" s="17">
        <v>-100000</v>
      </c>
      <c r="C5" s="29">
        <f>($A$10-A5)/365</f>
        <v>5.0027397260273974</v>
      </c>
      <c r="D5" s="17">
        <f>B5*(1+$B$2)^C5</f>
        <v>-127646.75154128933</v>
      </c>
    </row>
    <row r="6" spans="1:4" ht="17.25" customHeight="1" x14ac:dyDescent="0.25">
      <c r="A6" s="18">
        <v>38718</v>
      </c>
      <c r="B6" s="15">
        <v>4584.74</v>
      </c>
      <c r="C6" s="29">
        <f t="shared" ref="C6:C10" si="0">($A$10-A6)/365</f>
        <v>4.0027397260273974</v>
      </c>
      <c r="D6" s="17">
        <f t="shared" ref="D6:D10" si="1">B6*(1+$B$2)^C6</f>
        <v>5573.5786851062912</v>
      </c>
    </row>
    <row r="7" spans="1:4" ht="17.25" customHeight="1" x14ac:dyDescent="0.25">
      <c r="A7" s="18">
        <v>39083</v>
      </c>
      <c r="B7" s="15">
        <v>4794.9399999999996</v>
      </c>
      <c r="C7" s="29">
        <f t="shared" si="0"/>
        <v>3.0027397260273974</v>
      </c>
      <c r="D7" s="17">
        <f t="shared" si="1"/>
        <v>5551.5244851677944</v>
      </c>
    </row>
    <row r="8" spans="1:4" ht="17.25" customHeight="1" x14ac:dyDescent="0.25">
      <c r="A8" s="18">
        <v>39448</v>
      </c>
      <c r="B8" s="15">
        <v>5014.78</v>
      </c>
      <c r="C8" s="29">
        <f t="shared" si="0"/>
        <v>2.0027397260273974</v>
      </c>
      <c r="D8" s="17">
        <f t="shared" si="1"/>
        <v>5529.5606432686955</v>
      </c>
    </row>
    <row r="9" spans="1:4" ht="17.25" customHeight="1" x14ac:dyDescent="0.25">
      <c r="A9" s="18">
        <v>39814</v>
      </c>
      <c r="B9" s="15">
        <v>5244.69</v>
      </c>
      <c r="C9" s="29">
        <f t="shared" si="0"/>
        <v>1</v>
      </c>
      <c r="D9" s="17">
        <f t="shared" si="1"/>
        <v>5506.9377277546955</v>
      </c>
    </row>
    <row r="10" spans="1:4" ht="17.25" customHeight="1" x14ac:dyDescent="0.25">
      <c r="A10" s="18">
        <v>40179</v>
      </c>
      <c r="B10" s="15">
        <v>105485.15</v>
      </c>
      <c r="C10" s="29">
        <f t="shared" si="0"/>
        <v>0</v>
      </c>
      <c r="D10" s="17">
        <f t="shared" si="1"/>
        <v>105485.15</v>
      </c>
    </row>
    <row r="11" spans="1:4" ht="14.1" customHeight="1" x14ac:dyDescent="0.25">
      <c r="A11" s="4"/>
      <c r="B11" s="4"/>
      <c r="C11" s="4"/>
      <c r="D11" s="4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showGridLines="0" zoomScaleNormal="100" workbookViewId="0">
      <selection activeCell="I23" sqref="I23"/>
    </sheetView>
  </sheetViews>
  <sheetFormatPr baseColWidth="10" defaultRowHeight="15" x14ac:dyDescent="0.25"/>
  <cols>
    <col min="1" max="1" width="15" style="1" customWidth="1"/>
    <col min="2" max="4" width="16.140625" style="1" customWidth="1"/>
    <col min="5" max="5" width="1.140625" style="1" customWidth="1"/>
    <col min="6" max="16384" width="11.42578125" style="1"/>
  </cols>
  <sheetData>
    <row r="1" spans="1:4" ht="38.25" customHeight="1" x14ac:dyDescent="0.25">
      <c r="A1" s="12" t="s">
        <v>5</v>
      </c>
      <c r="B1" s="21" t="s">
        <v>6</v>
      </c>
      <c r="C1" s="42" t="s">
        <v>12</v>
      </c>
      <c r="D1" s="22" t="s">
        <v>13</v>
      </c>
    </row>
    <row r="2" spans="1:4" ht="17.25" customHeight="1" x14ac:dyDescent="0.25">
      <c r="A2" s="16">
        <v>38353</v>
      </c>
      <c r="B2" s="36">
        <v>-100000</v>
      </c>
      <c r="C2" s="36">
        <v>0</v>
      </c>
      <c r="D2" s="36">
        <v>-100000</v>
      </c>
    </row>
    <row r="3" spans="1:4" ht="17.25" customHeight="1" x14ac:dyDescent="0.25">
      <c r="A3" s="18">
        <v>38718</v>
      </c>
      <c r="B3" s="37">
        <v>4584.74</v>
      </c>
      <c r="C3" s="37">
        <v>4584.74</v>
      </c>
      <c r="D3" s="37">
        <v>0</v>
      </c>
    </row>
    <row r="4" spans="1:4" ht="17.25" customHeight="1" x14ac:dyDescent="0.25">
      <c r="A4" s="18">
        <v>39083</v>
      </c>
      <c r="B4" s="37">
        <v>4794.9399999999996</v>
      </c>
      <c r="C4" s="37">
        <v>4794.9399999999996</v>
      </c>
      <c r="D4" s="37">
        <v>0</v>
      </c>
    </row>
    <row r="5" spans="1:4" ht="17.25" customHeight="1" x14ac:dyDescent="0.25">
      <c r="A5" s="18">
        <v>39448</v>
      </c>
      <c r="B5" s="37">
        <v>-5014.78</v>
      </c>
      <c r="C5" s="37">
        <v>0</v>
      </c>
      <c r="D5" s="37">
        <v>-5014.78</v>
      </c>
    </row>
    <row r="6" spans="1:4" ht="17.25" customHeight="1" x14ac:dyDescent="0.25">
      <c r="A6" s="18">
        <v>39814</v>
      </c>
      <c r="B6" s="37">
        <v>-5244.69</v>
      </c>
      <c r="C6" s="37">
        <v>0</v>
      </c>
      <c r="D6" s="37">
        <v>-5244.69</v>
      </c>
    </row>
    <row r="7" spans="1:4" ht="17.25" customHeight="1" x14ac:dyDescent="0.25">
      <c r="A7" s="18">
        <v>40179</v>
      </c>
      <c r="B7" s="37">
        <v>105485.15</v>
      </c>
      <c r="C7" s="37">
        <v>105485.15</v>
      </c>
      <c r="D7" s="37">
        <v>0</v>
      </c>
    </row>
    <row r="8" spans="1:4" ht="5.25" customHeight="1" x14ac:dyDescent="0.25">
      <c r="B8" s="7"/>
      <c r="C8" s="7"/>
      <c r="D8" s="7"/>
    </row>
    <row r="9" spans="1:4" ht="14.1" customHeight="1" x14ac:dyDescent="0.25">
      <c r="A9" s="38"/>
      <c r="B9" s="35" t="s">
        <v>14</v>
      </c>
      <c r="C9" s="39">
        <f>COUNT(A2:A7)</f>
        <v>6</v>
      </c>
      <c r="D9" s="39">
        <f>C9</f>
        <v>6</v>
      </c>
    </row>
    <row r="10" spans="1:4" ht="5.25" customHeight="1" x14ac:dyDescent="0.25">
      <c r="A10" s="6"/>
      <c r="B10" s="5"/>
      <c r="C10" s="34"/>
      <c r="D10" s="34"/>
    </row>
    <row r="11" spans="1:4" ht="14.1" customHeight="1" x14ac:dyDescent="0.25">
      <c r="A11" s="8"/>
      <c r="B11" s="35" t="s">
        <v>15</v>
      </c>
      <c r="C11" s="14">
        <v>7.0000000000000007E-2</v>
      </c>
      <c r="D11" s="9"/>
    </row>
    <row r="12" spans="1:4" ht="14.1" customHeight="1" x14ac:dyDescent="0.25">
      <c r="A12" s="8"/>
      <c r="B12" s="35" t="s">
        <v>16</v>
      </c>
      <c r="C12" s="9"/>
      <c r="D12" s="14">
        <v>0.03</v>
      </c>
    </row>
    <row r="13" spans="1:4" ht="5.25" customHeight="1" x14ac:dyDescent="0.25">
      <c r="A13" s="40"/>
      <c r="B13" s="40"/>
      <c r="C13" s="34"/>
      <c r="D13" s="34"/>
    </row>
    <row r="14" spans="1:4" x14ac:dyDescent="0.25">
      <c r="A14" s="10"/>
      <c r="B14" s="35" t="s">
        <v>21</v>
      </c>
      <c r="C14" s="43">
        <f>NPV(C11,C2:C7)</f>
        <v>78207.798247500716</v>
      </c>
      <c r="D14" s="3"/>
    </row>
    <row r="15" spans="1:4" x14ac:dyDescent="0.25">
      <c r="A15" s="10"/>
      <c r="B15" s="35" t="s">
        <v>22</v>
      </c>
      <c r="C15" s="3"/>
      <c r="D15" s="43">
        <f>NPV(D12,D2:D7)</f>
        <v>-106067.06138429511</v>
      </c>
    </row>
    <row r="16" spans="1:4" ht="5.25" customHeight="1" x14ac:dyDescent="0.25">
      <c r="A16" s="2"/>
      <c r="B16" s="5"/>
      <c r="C16" s="41"/>
      <c r="D16" s="41"/>
    </row>
    <row r="17" spans="1:4" ht="19.5" customHeight="1" x14ac:dyDescent="0.25">
      <c r="A17" s="44"/>
      <c r="B17" s="49" t="s">
        <v>2</v>
      </c>
      <c r="C17" s="56">
        <f>MIRR(B2:B7,D12,C11)</f>
        <v>1.4441465638842743E-2</v>
      </c>
      <c r="D17" s="56"/>
    </row>
    <row r="18" spans="1:4" x14ac:dyDescent="0.25">
      <c r="A18" s="2"/>
      <c r="B18" s="2"/>
      <c r="C18" s="2"/>
      <c r="D18" s="2"/>
    </row>
    <row r="22" spans="1:4" ht="19.5" customHeight="1" x14ac:dyDescent="0.25"/>
    <row r="23" spans="1:4" ht="12.75" customHeight="1" x14ac:dyDescent="0.25"/>
    <row r="24" spans="1:4" ht="18.75" customHeight="1" x14ac:dyDescent="0.25"/>
  </sheetData>
  <mergeCells count="1">
    <mergeCell ref="C17:D1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showGridLines="0" zoomScaleNormal="100" workbookViewId="0">
      <selection activeCell="J14" sqref="J14"/>
    </sheetView>
  </sheetViews>
  <sheetFormatPr baseColWidth="10" defaultRowHeight="15" x14ac:dyDescent="0.25"/>
  <cols>
    <col min="1" max="1" width="10.85546875" style="1" customWidth="1"/>
    <col min="2" max="2" width="14.7109375" style="1" customWidth="1"/>
    <col min="3" max="3" width="15.140625" style="1" customWidth="1"/>
    <col min="4" max="4" width="1.140625" style="1" customWidth="1"/>
    <col min="5" max="5" width="14.7109375" style="1" customWidth="1"/>
    <col min="6" max="6" width="11.140625" style="1" customWidth="1"/>
    <col min="7" max="16384" width="11.42578125" style="1"/>
  </cols>
  <sheetData>
    <row r="1" spans="1:6" ht="59.25" customHeight="1" x14ac:dyDescent="0.25">
      <c r="A1" s="12" t="s">
        <v>5</v>
      </c>
      <c r="B1" s="13" t="s">
        <v>20</v>
      </c>
      <c r="C1" s="21" t="s">
        <v>19</v>
      </c>
      <c r="E1" s="54" t="s">
        <v>7</v>
      </c>
      <c r="F1" s="55"/>
    </row>
    <row r="2" spans="1:6" ht="13.5" customHeight="1" x14ac:dyDescent="0.25">
      <c r="A2" s="16">
        <v>38353</v>
      </c>
      <c r="B2" s="45">
        <v>-100000</v>
      </c>
      <c r="C2" s="46">
        <v>0</v>
      </c>
    </row>
    <row r="3" spans="1:6" ht="13.5" customHeight="1" x14ac:dyDescent="0.25">
      <c r="A3" s="18">
        <v>38533</v>
      </c>
      <c r="B3" s="47">
        <v>3006</v>
      </c>
      <c r="C3" s="47">
        <v>3006</v>
      </c>
      <c r="E3" s="27" t="s">
        <v>17</v>
      </c>
    </row>
    <row r="4" spans="1:6" ht="13.5" customHeight="1" x14ac:dyDescent="0.25">
      <c r="A4" s="18">
        <v>38625</v>
      </c>
      <c r="B4" s="47">
        <v>3013</v>
      </c>
      <c r="C4" s="47">
        <v>3013</v>
      </c>
      <c r="E4" s="27" t="s">
        <v>18</v>
      </c>
      <c r="F4" s="48">
        <v>0.05</v>
      </c>
    </row>
    <row r="5" spans="1:6" ht="13.5" customHeight="1" x14ac:dyDescent="0.25">
      <c r="A5" s="18">
        <v>38898</v>
      </c>
      <c r="B5" s="47">
        <v>3031</v>
      </c>
      <c r="C5" s="47">
        <v>3031</v>
      </c>
    </row>
    <row r="6" spans="1:6" ht="13.5" customHeight="1" x14ac:dyDescent="0.25">
      <c r="A6" s="18">
        <v>39082</v>
      </c>
      <c r="B6" s="47">
        <v>3039</v>
      </c>
      <c r="C6" s="47">
        <v>3039</v>
      </c>
    </row>
    <row r="7" spans="1:6" ht="13.5" customHeight="1" x14ac:dyDescent="0.25">
      <c r="A7" s="18">
        <v>39447</v>
      </c>
      <c r="B7" s="47">
        <v>3057</v>
      </c>
      <c r="C7" s="47">
        <v>3057</v>
      </c>
    </row>
    <row r="8" spans="1:6" ht="13.5" customHeight="1" x14ac:dyDescent="0.25">
      <c r="A8" s="18">
        <v>39721</v>
      </c>
      <c r="B8" s="47">
        <v>3094</v>
      </c>
      <c r="C8" s="47">
        <v>3094</v>
      </c>
    </row>
    <row r="9" spans="1:6" ht="13.5" customHeight="1" x14ac:dyDescent="0.25">
      <c r="A9" s="18">
        <v>39813</v>
      </c>
      <c r="B9" s="47">
        <v>3111</v>
      </c>
      <c r="C9" s="47">
        <v>3111</v>
      </c>
      <c r="E9" s="52" t="s">
        <v>1</v>
      </c>
      <c r="F9" s="50">
        <f>XIRR(B2:B10,A2:A10,0.04)</f>
        <v>5.0001139640808101E-2</v>
      </c>
    </row>
    <row r="10" spans="1:6" ht="13.5" customHeight="1" x14ac:dyDescent="0.25">
      <c r="A10" s="18">
        <v>40178</v>
      </c>
      <c r="B10" s="47">
        <v>103134</v>
      </c>
      <c r="C10" s="47">
        <v>103134</v>
      </c>
      <c r="E10" s="53" t="s">
        <v>4</v>
      </c>
      <c r="F10" s="51">
        <f>XNPV(F4,C2:C10,A2:A10)</f>
        <v>100000.48347462947</v>
      </c>
    </row>
    <row r="11" spans="1:6" ht="14.1" customHeight="1" x14ac:dyDescent="0.25">
      <c r="A11" s="4"/>
      <c r="B11" s="4"/>
      <c r="C11" s="4"/>
    </row>
  </sheetData>
  <mergeCells count="1">
    <mergeCell ref="E1:F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Feuil1</vt:lpstr>
      <vt:lpstr>Feuil2</vt:lpstr>
      <vt:lpstr>Feuil3</vt:lpstr>
      <vt:lpstr>Feuil4</vt:lpstr>
    </vt:vector>
  </TitlesOfParts>
  <Company>Xirius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Nathalie</dc:creator>
  <cp:lastModifiedBy>Nathalie</cp:lastModifiedBy>
  <dcterms:created xsi:type="dcterms:W3CDTF">2010-07-25T06:14:50Z</dcterms:created>
  <dcterms:modified xsi:type="dcterms:W3CDTF">2012-02-14T14:43:18Z</dcterms:modified>
</cp:coreProperties>
</file>